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dpolzbtl\zdpolzbtl61\Vertragsueberwachung_Bekleidung\2026\V-26-0316 Schirmmützen\2-Vergabeunterlagen\Mitzeichnung\"/>
    </mc:Choice>
  </mc:AlternateContent>
  <xr:revisionPtr revIDLastSave="0" documentId="13_ncr:1_{C8D1A2D9-CAA8-4E11-9169-472EB5FD8EA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Matrix (10)" sheetId="3" r:id="rId1"/>
  </sheets>
  <definedNames>
    <definedName name="_xlnm.Print_Area" localSheetId="0">'Matrix (10)'!$A$1:$AF$117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6" i="3" l="1"/>
  <c r="AA30" i="3"/>
  <c r="V30" i="3"/>
  <c r="Q30" i="3"/>
  <c r="C13" i="3"/>
  <c r="AA41" i="3"/>
  <c r="V41" i="3"/>
  <c r="AA40" i="3"/>
  <c r="V40" i="3"/>
  <c r="AA37" i="3" l="1"/>
  <c r="AA39" i="3"/>
  <c r="V36" i="3"/>
  <c r="Q36" i="3"/>
  <c r="AE39" i="3"/>
  <c r="AF39" i="3" s="1"/>
  <c r="AE38" i="3"/>
  <c r="AF38" i="3" s="1"/>
  <c r="AE37" i="3"/>
  <c r="AF37" i="3" s="1"/>
  <c r="AF36" i="3"/>
  <c r="Z39" i="3"/>
  <c r="Z38" i="3"/>
  <c r="AA38" i="3" s="1"/>
  <c r="Z37" i="3"/>
  <c r="Z36" i="3"/>
  <c r="AA36" i="3" s="1"/>
  <c r="U39" i="3"/>
  <c r="V39" i="3" s="1"/>
  <c r="U38" i="3"/>
  <c r="V38" i="3" s="1"/>
  <c r="U37" i="3"/>
  <c r="V37" i="3" s="1"/>
  <c r="U36" i="3"/>
  <c r="P39" i="3"/>
  <c r="Q39" i="3" s="1"/>
  <c r="P38" i="3"/>
  <c r="Q38" i="3" s="1"/>
  <c r="P37" i="3"/>
  <c r="Q37" i="3" s="1"/>
  <c r="P36" i="3"/>
  <c r="K39" i="3"/>
  <c r="L39" i="3" s="1"/>
  <c r="K38" i="3"/>
  <c r="L38" i="3" s="1"/>
  <c r="K37" i="3"/>
  <c r="L37" i="3" s="1"/>
  <c r="K36" i="3"/>
  <c r="L36" i="3" s="1"/>
  <c r="L40" i="3" s="1"/>
  <c r="L41" i="3" s="1"/>
  <c r="AF40" i="3" l="1"/>
  <c r="AF41" i="3" s="1"/>
  <c r="Q40" i="3"/>
  <c r="Q41" i="3" s="1"/>
  <c r="AB43" i="3"/>
  <c r="W43" i="3"/>
  <c r="R43" i="3"/>
  <c r="M43" i="3"/>
  <c r="H43" i="3"/>
  <c r="C43" i="3"/>
  <c r="H33" i="3"/>
  <c r="M33" i="3"/>
  <c r="R33" i="3"/>
  <c r="W33" i="3"/>
  <c r="AB33" i="3"/>
  <c r="C33" i="3"/>
  <c r="F37" i="3" l="1"/>
  <c r="G37" i="3" s="1"/>
  <c r="F38" i="3"/>
  <c r="G38" i="3" s="1"/>
  <c r="F39" i="3"/>
  <c r="G39" i="3" s="1"/>
  <c r="F36" i="3"/>
  <c r="G36" i="3" s="1"/>
  <c r="G40" i="3" l="1"/>
  <c r="G41" i="3" s="1"/>
  <c r="G45" i="3"/>
  <c r="G25" i="3"/>
  <c r="AF55" i="3" l="1"/>
  <c r="AA55" i="3"/>
  <c r="V55" i="3"/>
  <c r="Q55" i="3"/>
  <c r="L55" i="3"/>
  <c r="G55" i="3"/>
  <c r="V46" i="3"/>
  <c r="Q46" i="3"/>
  <c r="AF9" i="3" l="1"/>
  <c r="AB29" i="3"/>
  <c r="AF28" i="3"/>
  <c r="AF27" i="3"/>
  <c r="AF26" i="3"/>
  <c r="AF25" i="3"/>
  <c r="AB21" i="3"/>
  <c r="AF20" i="3"/>
  <c r="AF19" i="3"/>
  <c r="AF18" i="3"/>
  <c r="AF17" i="3"/>
  <c r="AB13" i="3"/>
  <c r="AF12" i="3"/>
  <c r="AF11" i="3"/>
  <c r="AF10" i="3"/>
  <c r="G17" i="3"/>
  <c r="L17" i="3"/>
  <c r="Q17" i="3"/>
  <c r="V17" i="3"/>
  <c r="AA17" i="3"/>
  <c r="G18" i="3"/>
  <c r="L18" i="3"/>
  <c r="Q18" i="3"/>
  <c r="V18" i="3"/>
  <c r="AA18" i="3"/>
  <c r="G19" i="3"/>
  <c r="L19" i="3"/>
  <c r="Q19" i="3"/>
  <c r="V19" i="3"/>
  <c r="AA19" i="3"/>
  <c r="G20" i="3"/>
  <c r="L20" i="3"/>
  <c r="Q20" i="3"/>
  <c r="V20" i="3"/>
  <c r="AA20" i="3"/>
  <c r="B21" i="3"/>
  <c r="C21" i="3"/>
  <c r="H21" i="3"/>
  <c r="M21" i="3"/>
  <c r="R21" i="3"/>
  <c r="W21" i="3"/>
  <c r="L25" i="3"/>
  <c r="Q25" i="3"/>
  <c r="V25" i="3"/>
  <c r="AA25" i="3"/>
  <c r="G26" i="3"/>
  <c r="L26" i="3"/>
  <c r="Q26" i="3"/>
  <c r="V26" i="3"/>
  <c r="AA26" i="3"/>
  <c r="G27" i="3"/>
  <c r="L27" i="3"/>
  <c r="Q27" i="3"/>
  <c r="V27" i="3"/>
  <c r="AA27" i="3"/>
  <c r="G28" i="3"/>
  <c r="L28" i="3"/>
  <c r="Q28" i="3"/>
  <c r="V28" i="3"/>
  <c r="AA28" i="3"/>
  <c r="B29" i="3"/>
  <c r="C29" i="3"/>
  <c r="H29" i="3"/>
  <c r="M29" i="3"/>
  <c r="R29" i="3"/>
  <c r="W29" i="3"/>
  <c r="G21" i="3" l="1"/>
  <c r="AF13" i="3"/>
  <c r="AF29" i="3"/>
  <c r="AF21" i="3"/>
  <c r="AB48" i="3"/>
  <c r="V29" i="3"/>
  <c r="AA21" i="3"/>
  <c r="G29" i="3"/>
  <c r="AA29" i="3"/>
  <c r="Q21" i="3"/>
  <c r="L29" i="3"/>
  <c r="V21" i="3"/>
  <c r="L21" i="3"/>
  <c r="Q29" i="3"/>
  <c r="AF30" i="3" l="1"/>
  <c r="AA47" i="3"/>
  <c r="AA45" i="3"/>
  <c r="V47" i="3"/>
  <c r="V45" i="3"/>
  <c r="V48" i="3" s="1"/>
  <c r="Q47" i="3"/>
  <c r="Q45" i="3"/>
  <c r="Q48" i="3" s="1"/>
  <c r="L47" i="3"/>
  <c r="L46" i="3"/>
  <c r="L45" i="3"/>
  <c r="AF45" i="3"/>
  <c r="G47" i="3"/>
  <c r="AF47" i="3" s="1"/>
  <c r="G46" i="3"/>
  <c r="G9" i="3"/>
  <c r="B48" i="3"/>
  <c r="AF46" i="3" l="1"/>
  <c r="AF48" i="3" s="1"/>
  <c r="AF49" i="3" s="1"/>
  <c r="G48" i="3"/>
  <c r="G49" i="3" s="1"/>
  <c r="AF31" i="3"/>
  <c r="Q49" i="3"/>
  <c r="M48" i="3"/>
  <c r="H48" i="3"/>
  <c r="R48" i="3"/>
  <c r="V49" i="3"/>
  <c r="W48" i="3"/>
  <c r="AA46" i="3"/>
  <c r="AA48" i="3" s="1"/>
  <c r="C48" i="3"/>
  <c r="L48" i="3"/>
  <c r="L49" i="3" s="1"/>
  <c r="AA49" i="3" l="1"/>
  <c r="AF51" i="3"/>
  <c r="AF57" i="3" s="1"/>
  <c r="V9" i="3"/>
  <c r="W13" i="3"/>
  <c r="R13" i="3"/>
  <c r="AA12" i="3"/>
  <c r="V12" i="3"/>
  <c r="AA11" i="3"/>
  <c r="V11" i="3"/>
  <c r="AA10" i="3"/>
  <c r="V10" i="3"/>
  <c r="AA9" i="3"/>
  <c r="M13" i="3"/>
  <c r="H13" i="3"/>
  <c r="B13" i="3"/>
  <c r="Q12" i="3"/>
  <c r="L12" i="3"/>
  <c r="G12" i="3"/>
  <c r="Q11" i="3"/>
  <c r="L11" i="3"/>
  <c r="G11" i="3"/>
  <c r="Q10" i="3"/>
  <c r="L10" i="3"/>
  <c r="G10" i="3"/>
  <c r="Q9" i="3"/>
  <c r="L9" i="3"/>
  <c r="AF59" i="3" l="1"/>
  <c r="G13" i="3"/>
  <c r="G30" i="3" s="1"/>
  <c r="AA13" i="3"/>
  <c r="L13" i="3"/>
  <c r="L30" i="3" s="1"/>
  <c r="Q13" i="3"/>
  <c r="V13" i="3"/>
  <c r="V31" i="3" l="1"/>
  <c r="L31" i="3"/>
  <c r="AA31" i="3"/>
  <c r="G31" i="3" l="1"/>
  <c r="G51" i="3" s="1"/>
  <c r="AA51" i="3"/>
  <c r="V51" i="3"/>
  <c r="L51" i="3"/>
  <c r="AA57" i="3" l="1"/>
  <c r="G57" i="3"/>
  <c r="L57" i="3"/>
  <c r="V57" i="3"/>
  <c r="Q31" i="3" l="1"/>
  <c r="Q51" i="3" l="1"/>
  <c r="L52" i="3" l="1"/>
  <c r="AF52" i="3"/>
  <c r="V52" i="3"/>
  <c r="AA52" i="3"/>
  <c r="Q52" i="3"/>
  <c r="G52" i="3"/>
  <c r="Q57" i="3"/>
  <c r="L59" i="3" l="1"/>
  <c r="AA59" i="3"/>
  <c r="G59" i="3"/>
  <c r="Q59" i="3"/>
  <c r="V59" i="3"/>
</calcChain>
</file>

<file path=xl/sharedStrings.xml><?xml version="1.0" encoding="utf-8"?>
<sst xmlns="http://schemas.openxmlformats.org/spreadsheetml/2006/main" count="170" uniqueCount="66">
  <si>
    <t>Punkte</t>
  </si>
  <si>
    <t>Wichtung</t>
  </si>
  <si>
    <t>Q2 - Materialeinsatz</t>
  </si>
  <si>
    <t>Rangfolge</t>
  </si>
  <si>
    <t>gut</t>
  </si>
  <si>
    <t>befriedigend</t>
  </si>
  <si>
    <t>100 Punkte</t>
  </si>
  <si>
    <t>Q - Qualität</t>
  </si>
  <si>
    <t xml:space="preserve">Summe </t>
  </si>
  <si>
    <t>nach Gewichtung  %</t>
  </si>
  <si>
    <t>Kennzahl (Z)</t>
  </si>
  <si>
    <t>Gesamtangebotspreis (P) in €</t>
  </si>
  <si>
    <t>Summe Leistungspunkte (L)</t>
  </si>
  <si>
    <t>längere Lieferfrist</t>
  </si>
  <si>
    <t>kürzere Lieferfrist</t>
  </si>
  <si>
    <t>entspricht 60 Punkte</t>
  </si>
  <si>
    <t>Qualität (Q)</t>
  </si>
  <si>
    <t>Lieferkonditionen (Li)</t>
  </si>
  <si>
    <t>geringere Menge</t>
  </si>
  <si>
    <t>abzügl. 10 Punkte je KW</t>
  </si>
  <si>
    <t>zzgl. 10 Punkte je KW, max. 100 Punkte</t>
  </si>
  <si>
    <t>höhere Menge</t>
  </si>
  <si>
    <t>ausgezeichnet</t>
  </si>
  <si>
    <t>sehr gut</t>
  </si>
  <si>
    <t>unbefriedigend</t>
  </si>
  <si>
    <t>&lt; 70 Punkte</t>
  </si>
  <si>
    <t>D.  Bewertungsmatrix</t>
  </si>
  <si>
    <t>Anteil in %</t>
  </si>
  <si>
    <t>Q1 - Einhaltung Maße</t>
  </si>
  <si>
    <t>Komponentengewichtung</t>
  </si>
  <si>
    <t>N - Nachhaltigkeit</t>
  </si>
  <si>
    <t>Nachhaltigkeit (N)</t>
  </si>
  <si>
    <t>Q6 - Funktionalität/Passform</t>
  </si>
  <si>
    <t>Modell c</t>
  </si>
  <si>
    <t>Anteil</t>
  </si>
  <si>
    <t>Li1    Mindestabrufmenge</t>
  </si>
  <si>
    <t xml:space="preserve">Li2    Lieferzeit für den 1. Abruf </t>
  </si>
  <si>
    <t>Li3    Lieferzeit ab 2. Abruf</t>
  </si>
  <si>
    <t>Q3 - Verarbeitungsqualität</t>
  </si>
  <si>
    <t>V-26/0316</t>
  </si>
  <si>
    <t>Verpackung</t>
  </si>
  <si>
    <t>Produkt</t>
  </si>
  <si>
    <t>B1</t>
  </si>
  <si>
    <t>B2</t>
  </si>
  <si>
    <t>A</t>
  </si>
  <si>
    <t>ZWS</t>
  </si>
  <si>
    <t xml:space="preserve">Angebot 4                                                                                          Bieter </t>
  </si>
  <si>
    <t xml:space="preserve">Angebot 3                                                                                          Bieter </t>
  </si>
  <si>
    <t xml:space="preserve">Angebot 2                                                                                          Bieter </t>
  </si>
  <si>
    <t xml:space="preserve">Angebot 1                                                                                          Bieter </t>
  </si>
  <si>
    <t xml:space="preserve">Angebot 5                                                                                          Bieter </t>
  </si>
  <si>
    <t xml:space="preserve">Angebot 6                                                                                        Bieter </t>
  </si>
  <si>
    <t>Summe</t>
  </si>
  <si>
    <t>Ausschreibung - Schirmmütze</t>
  </si>
  <si>
    <t xml:space="preserve">Oberstoff Schirmmütze Modell A: Polyesteranteil </t>
  </si>
  <si>
    <t>Oberstoff Schirmmütze Modell B und C : Polyesteranteil</t>
  </si>
  <si>
    <t>Oberstoff Schirmmütze Modell B und C: Baumwolleanteil</t>
  </si>
  <si>
    <t>Modell a  (Schirmmütze weiß)</t>
  </si>
  <si>
    <t>Modell b  (Schirmmütze blau)</t>
  </si>
  <si>
    <t>zzgl. 10 Punkte je 50 Stück, max. 100 Punkte</t>
  </si>
  <si>
    <t>abzügl. 10 Punkte je 50, Stück</t>
  </si>
  <si>
    <t>Schirmmütze</t>
  </si>
  <si>
    <t>Li2,
durchschnittliche Lieferzeit
für den 1. Abruf 18 Wochen</t>
  </si>
  <si>
    <t>Li3,
durchschnittliche Lieferzeit
ab dem 2. Abruf 16 Wochen</t>
  </si>
  <si>
    <r>
      <t>Li1
Mindestabrufmenge</t>
    </r>
    <r>
      <rPr>
        <b/>
        <sz val="12"/>
        <rFont val="Arial Narrow"/>
        <family val="2"/>
      </rPr>
      <t xml:space="preserve"> </t>
    </r>
    <r>
      <rPr>
        <sz val="12"/>
        <rFont val="Arial Narrow"/>
        <family val="2"/>
      </rPr>
      <t xml:space="preserve">
400 Stück</t>
    </r>
  </si>
  <si>
    <t>Ausschluss bei &lt; 70 Punkten (Sobald ein Artikel in der vorstehenden Matrix weniger als 70 Punkte in der Qualitätsbewertung erhält, wird das gesamte Angebot ausgeschlossen!)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</si>
</sst>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€_-;\-* #,##0\ _€_-;_-* &quot;-&quot;??\ _€_-;_-@_-"/>
    <numFmt numFmtId="165" formatCode="#,##0.00\ &quot;€&quot;"/>
    <numFmt numFmtId="166" formatCode="0.000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Open Sans"/>
      <family val="2"/>
    </font>
    <font>
      <sz val="10"/>
      <color theme="1"/>
      <name val="Open Sans"/>
      <family val="2"/>
    </font>
    <font>
      <sz val="10"/>
      <name val="Open Sans"/>
      <family val="2"/>
    </font>
    <font>
      <sz val="10"/>
      <color rgb="FFFF0000"/>
      <name val="Open Sans"/>
      <family val="2"/>
    </font>
    <font>
      <b/>
      <sz val="10"/>
      <color theme="1"/>
      <name val="Open Sans"/>
      <family val="2"/>
    </font>
    <font>
      <b/>
      <sz val="10"/>
      <name val="Open Sans"/>
      <family val="2"/>
    </font>
    <font>
      <sz val="10"/>
      <color rgb="FF00B050"/>
      <name val="Open Sans"/>
      <family val="2"/>
    </font>
    <font>
      <b/>
      <sz val="10"/>
      <color indexed="8"/>
      <name val="Open Sans"/>
      <family val="2"/>
    </font>
    <font>
      <b/>
      <sz val="10"/>
      <color theme="1" tint="4.9989318521683403E-2"/>
      <name val="Open Sans"/>
      <family val="2"/>
    </font>
    <font>
      <i/>
      <sz val="10"/>
      <color indexed="8"/>
      <name val="Open Sans"/>
      <family val="2"/>
    </font>
    <font>
      <i/>
      <sz val="10"/>
      <color indexed="30"/>
      <name val="Open Sans"/>
      <family val="2"/>
    </font>
    <font>
      <b/>
      <sz val="10"/>
      <color indexed="12"/>
      <name val="Open Sans"/>
      <family val="2"/>
    </font>
    <font>
      <sz val="10"/>
      <color indexed="12"/>
      <name val="Open Sans"/>
      <family val="2"/>
    </font>
    <font>
      <sz val="8"/>
      <name val="Calibri"/>
      <family val="2"/>
      <scheme val="minor"/>
    </font>
    <font>
      <b/>
      <sz val="12"/>
      <name val="Open Sans"/>
      <family val="2"/>
    </font>
    <font>
      <b/>
      <sz val="10"/>
      <color rgb="FFFF0000"/>
      <name val="Open Sans"/>
      <family val="2"/>
    </font>
    <font>
      <b/>
      <sz val="12"/>
      <color theme="1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color indexed="12"/>
      <name val="Arial Narrow"/>
      <family val="2"/>
    </font>
    <font>
      <b/>
      <sz val="12"/>
      <color indexed="12"/>
      <name val="Arial Narrow"/>
      <family val="2"/>
    </font>
    <font>
      <sz val="11"/>
      <color rgb="FFFF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4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>
      <alignment vertical="center"/>
    </xf>
    <xf numFmtId="0" fontId="5" fillId="0" borderId="0" xfId="0" applyFont="1" applyProtection="1">
      <protection locked="0"/>
    </xf>
    <xf numFmtId="0" fontId="6" fillId="0" borderId="0" xfId="0" applyFont="1" applyAlignment="1">
      <alignment horizontal="left"/>
    </xf>
    <xf numFmtId="0" fontId="8" fillId="9" borderId="1" xfId="0" applyFont="1" applyFill="1" applyBorder="1" applyProtection="1">
      <protection locked="0"/>
    </xf>
    <xf numFmtId="0" fontId="8" fillId="9" borderId="1" xfId="0" applyFont="1" applyFill="1" applyBorder="1" applyAlignment="1">
      <alignment horizontal="center"/>
    </xf>
    <xf numFmtId="1" fontId="8" fillId="9" borderId="8" xfId="1" applyNumberFormat="1" applyFont="1" applyFill="1" applyBorder="1" applyAlignment="1" applyProtection="1">
      <alignment horizontal="right"/>
    </xf>
    <xf numFmtId="0" fontId="9" fillId="2" borderId="1" xfId="0" applyFont="1" applyFill="1" applyBorder="1" applyAlignment="1" applyProtection="1">
      <alignment horizontal="right"/>
      <protection locked="0"/>
    </xf>
    <xf numFmtId="0" fontId="9" fillId="6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/>
    <xf numFmtId="0" fontId="8" fillId="0" borderId="2" xfId="0" applyFont="1" applyBorder="1" applyAlignment="1" applyProtection="1">
      <alignment horizontal="right"/>
      <protection locked="0"/>
    </xf>
    <xf numFmtId="0" fontId="9" fillId="9" borderId="1" xfId="0" applyFont="1" applyFill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right"/>
      <protection locked="0"/>
    </xf>
    <xf numFmtId="1" fontId="10" fillId="0" borderId="1" xfId="1" applyNumberFormat="1" applyFont="1" applyFill="1" applyBorder="1" applyProtection="1"/>
    <xf numFmtId="0" fontId="9" fillId="0" borderId="1" xfId="0" applyFont="1" applyBorder="1" applyProtection="1">
      <protection locked="0"/>
    </xf>
    <xf numFmtId="0" fontId="9" fillId="0" borderId="1" xfId="0" applyFont="1" applyBorder="1" applyAlignment="1">
      <alignment horizontal="center"/>
    </xf>
    <xf numFmtId="0" fontId="5" fillId="0" borderId="1" xfId="0" applyFont="1" applyBorder="1" applyProtection="1">
      <protection locked="0"/>
    </xf>
    <xf numFmtId="1" fontId="8" fillId="9" borderId="1" xfId="1" applyNumberFormat="1" applyFont="1" applyFill="1" applyBorder="1" applyProtection="1"/>
    <xf numFmtId="0" fontId="11" fillId="6" borderId="1" xfId="0" applyFont="1" applyFill="1" applyBorder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11" fillId="2" borderId="7" xfId="0" applyFont="1" applyFill="1" applyBorder="1"/>
    <xf numFmtId="0" fontId="5" fillId="0" borderId="0" xfId="0" applyFont="1" applyAlignment="1" applyProtection="1">
      <alignment horizontal="right"/>
      <protection locked="0"/>
    </xf>
    <xf numFmtId="0" fontId="5" fillId="0" borderId="4" xfId="0" applyFont="1" applyBorder="1" applyAlignment="1">
      <alignment horizontal="right"/>
    </xf>
    <xf numFmtId="0" fontId="9" fillId="4" borderId="1" xfId="0" applyFont="1" applyFill="1" applyBorder="1" applyProtection="1">
      <protection locked="0"/>
    </xf>
    <xf numFmtId="164" fontId="11" fillId="4" borderId="1" xfId="1" applyNumberFormat="1" applyFont="1" applyFill="1" applyBorder="1" applyProtection="1"/>
    <xf numFmtId="164" fontId="11" fillId="0" borderId="0" xfId="1" applyNumberFormat="1" applyFo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>
      <alignment horizontal="center"/>
    </xf>
    <xf numFmtId="0" fontId="5" fillId="3" borderId="1" xfId="0" applyFont="1" applyFill="1" applyBorder="1" applyProtection="1">
      <protection locked="0"/>
    </xf>
    <xf numFmtId="164" fontId="5" fillId="0" borderId="0" xfId="1" applyNumberFormat="1" applyFont="1" applyProtection="1">
      <protection locked="0"/>
    </xf>
    <xf numFmtId="0" fontId="5" fillId="0" borderId="0" xfId="0" applyFont="1"/>
    <xf numFmtId="0" fontId="5" fillId="5" borderId="1" xfId="0" applyFont="1" applyFill="1" applyBorder="1" applyProtection="1">
      <protection locked="0"/>
    </xf>
    <xf numFmtId="1" fontId="5" fillId="0" borderId="0" xfId="0" applyNumberFormat="1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5" fillId="0" borderId="0" xfId="0" applyFont="1" applyAlignment="1">
      <alignment horizontal="center"/>
    </xf>
    <xf numFmtId="0" fontId="8" fillId="10" borderId="0" xfId="0" applyFont="1" applyFill="1" applyAlignment="1" applyProtection="1">
      <alignment vertical="center"/>
      <protection locked="0"/>
    </xf>
    <xf numFmtId="0" fontId="5" fillId="10" borderId="0" xfId="0" applyFont="1" applyFill="1" applyProtection="1">
      <protection locked="0"/>
    </xf>
    <xf numFmtId="0" fontId="8" fillId="0" borderId="0" xfId="0" applyFont="1" applyProtection="1">
      <protection locked="0"/>
    </xf>
    <xf numFmtId="0" fontId="8" fillId="0" borderId="1" xfId="0" applyFont="1" applyBorder="1" applyAlignment="1">
      <alignment horizontal="center" wrapText="1"/>
    </xf>
    <xf numFmtId="0" fontId="5" fillId="0" borderId="1" xfId="0" applyFont="1" applyBorder="1"/>
    <xf numFmtId="0" fontId="6" fillId="6" borderId="1" xfId="0" applyFont="1" applyFill="1" applyBorder="1" applyProtection="1">
      <protection locked="0"/>
    </xf>
    <xf numFmtId="0" fontId="6" fillId="0" borderId="3" xfId="0" applyFont="1" applyBorder="1"/>
    <xf numFmtId="0" fontId="5" fillId="6" borderId="2" xfId="0" applyFont="1" applyFill="1" applyBorder="1"/>
    <xf numFmtId="0" fontId="6" fillId="0" borderId="0" xfId="0" applyFont="1" applyProtection="1">
      <protection locked="0"/>
    </xf>
    <xf numFmtId="0" fontId="6" fillId="10" borderId="0" xfId="0" applyFont="1" applyFill="1" applyProtection="1">
      <protection locked="0"/>
    </xf>
    <xf numFmtId="0" fontId="9" fillId="0" borderId="0" xfId="0" applyFont="1" applyProtection="1"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5" fillId="0" borderId="1" xfId="0" applyFont="1" applyBorder="1" applyAlignment="1">
      <alignment horizontal="right" vertical="center"/>
    </xf>
    <xf numFmtId="0" fontId="7" fillId="9" borderId="3" xfId="0" applyFont="1" applyFill="1" applyBorder="1" applyProtection="1">
      <protection locked="0"/>
    </xf>
    <xf numFmtId="0" fontId="7" fillId="9" borderId="5" xfId="0" applyFont="1" applyFill="1" applyBorder="1" applyProtection="1">
      <protection locked="0"/>
    </xf>
    <xf numFmtId="0" fontId="6" fillId="6" borderId="1" xfId="0" applyFont="1" applyFill="1" applyBorder="1"/>
    <xf numFmtId="0" fontId="8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1" xfId="0" applyFont="1" applyBorder="1"/>
    <xf numFmtId="0" fontId="5" fillId="7" borderId="1" xfId="0" applyFont="1" applyFill="1" applyBorder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0" fillId="0" borderId="1" xfId="0" applyBorder="1" applyAlignment="1">
      <alignment horizontal="center"/>
    </xf>
    <xf numFmtId="0" fontId="5" fillId="9" borderId="1" xfId="0" applyFont="1" applyFill="1" applyBorder="1" applyAlignment="1" applyProtection="1">
      <alignment horizontal="center"/>
      <protection locked="0"/>
    </xf>
    <xf numFmtId="0" fontId="5" fillId="8" borderId="2" xfId="0" applyFont="1" applyFill="1" applyBorder="1" applyAlignment="1">
      <alignment horizontal="center"/>
    </xf>
    <xf numFmtId="0" fontId="8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Alignment="1">
      <alignment horizontal="right"/>
    </xf>
    <xf numFmtId="0" fontId="5" fillId="7" borderId="2" xfId="0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right"/>
    </xf>
    <xf numFmtId="0" fontId="5" fillId="7" borderId="1" xfId="0" applyFont="1" applyFill="1" applyBorder="1" applyAlignment="1">
      <alignment horizontal="center"/>
    </xf>
    <xf numFmtId="0" fontId="8" fillId="9" borderId="0" xfId="0" applyFont="1" applyFill="1" applyAlignment="1" applyProtection="1">
      <alignment horizontal="center"/>
      <protection locked="0"/>
    </xf>
    <xf numFmtId="0" fontId="5" fillId="11" borderId="1" xfId="0" applyFont="1" applyFill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8" fillId="0" borderId="2" xfId="0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/>
    </xf>
    <xf numFmtId="164" fontId="5" fillId="9" borderId="8" xfId="1" applyNumberFormat="1" applyFont="1" applyFill="1" applyBorder="1" applyAlignment="1" applyProtection="1">
      <alignment horizontal="center"/>
    </xf>
    <xf numFmtId="0" fontId="5" fillId="10" borderId="1" xfId="0" applyFont="1" applyFill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right"/>
      <protection locked="0"/>
    </xf>
    <xf numFmtId="165" fontId="5" fillId="3" borderId="1" xfId="1" applyNumberFormat="1" applyFont="1" applyFill="1" applyBorder="1" applyProtection="1"/>
    <xf numFmtId="166" fontId="5" fillId="5" borderId="1" xfId="0" applyNumberFormat="1" applyFont="1" applyFill="1" applyBorder="1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1" fontId="19" fillId="9" borderId="8" xfId="1" applyNumberFormat="1" applyFont="1" applyFill="1" applyBorder="1" applyAlignment="1" applyProtection="1">
      <alignment horizontal="right"/>
    </xf>
    <xf numFmtId="0" fontId="5" fillId="9" borderId="5" xfId="0" applyFont="1" applyFill="1" applyBorder="1" applyAlignment="1" applyProtection="1">
      <alignment horizontal="center"/>
      <protection locked="0"/>
    </xf>
    <xf numFmtId="0" fontId="9" fillId="0" borderId="1" xfId="0" applyFont="1" applyBorder="1"/>
    <xf numFmtId="0" fontId="20" fillId="0" borderId="3" xfId="0" applyFont="1" applyBorder="1" applyAlignment="1" applyProtection="1">
      <alignment horizontal="center"/>
      <protection locked="0"/>
    </xf>
    <xf numFmtId="0" fontId="20" fillId="0" borderId="5" xfId="0" applyFont="1" applyBorder="1" applyAlignment="1" applyProtection="1">
      <alignment horizontal="center"/>
      <protection locked="0"/>
    </xf>
    <xf numFmtId="0" fontId="20" fillId="0" borderId="2" xfId="0" applyFont="1" applyBorder="1" applyAlignment="1" applyProtection="1">
      <alignment horizontal="center"/>
      <protection locked="0"/>
    </xf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21" fillId="0" borderId="1" xfId="0" applyFont="1" applyBorder="1" applyAlignment="1" applyProtection="1">
      <alignment vertical="center" wrapText="1"/>
      <protection locked="0"/>
    </xf>
    <xf numFmtId="0" fontId="21" fillId="0" borderId="1" xfId="0" applyFont="1" applyBorder="1" applyAlignment="1" applyProtection="1">
      <alignment vertical="center"/>
      <protection locked="0"/>
    </xf>
    <xf numFmtId="0" fontId="21" fillId="0" borderId="5" xfId="0" applyFont="1" applyBorder="1" applyAlignment="1" applyProtection="1">
      <alignment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/>
      <protection locked="0"/>
    </xf>
    <xf numFmtId="0" fontId="21" fillId="0" borderId="3" xfId="0" applyFont="1" applyBorder="1" applyAlignment="1" applyProtection="1">
      <alignment vertical="center" wrapText="1"/>
      <protection locked="0"/>
    </xf>
    <xf numFmtId="0" fontId="21" fillId="0" borderId="3" xfId="0" applyFont="1" applyBorder="1" applyAlignment="1" applyProtection="1">
      <alignment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5" fillId="7" borderId="1" xfId="0" applyFon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wrapText="1"/>
      <protection locked="0"/>
    </xf>
    <xf numFmtId="0" fontId="5" fillId="0" borderId="5" xfId="0" applyFon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>
      <alignment horizontal="right"/>
    </xf>
    <xf numFmtId="0" fontId="5" fillId="11" borderId="1" xfId="0" applyFont="1" applyFill="1" applyBorder="1" applyAlignment="1" applyProtection="1">
      <alignment horizontal="center"/>
      <protection locked="0"/>
    </xf>
    <xf numFmtId="0" fontId="5" fillId="11" borderId="3" xfId="0" applyFont="1" applyFill="1" applyBorder="1" applyAlignment="1" applyProtection="1">
      <alignment horizontal="center"/>
      <protection locked="0"/>
    </xf>
    <xf numFmtId="0" fontId="5" fillId="11" borderId="5" xfId="0" applyFont="1" applyFill="1" applyBorder="1" applyAlignment="1" applyProtection="1">
      <alignment horizontal="center"/>
      <protection locked="0"/>
    </xf>
    <xf numFmtId="0" fontId="5" fillId="11" borderId="2" xfId="0" applyFont="1" applyFill="1" applyBorder="1" applyAlignment="1" applyProtection="1">
      <alignment horizontal="center"/>
      <protection locked="0"/>
    </xf>
    <xf numFmtId="0" fontId="8" fillId="9" borderId="6" xfId="0" applyFont="1" applyFill="1" applyBorder="1" applyAlignment="1" applyProtection="1">
      <alignment horizontal="center"/>
      <protection locked="0"/>
    </xf>
    <xf numFmtId="0" fontId="8" fillId="9" borderId="0" xfId="0" applyFont="1" applyFill="1" applyAlignment="1" applyProtection="1">
      <alignment horizontal="center"/>
      <protection locked="0"/>
    </xf>
    <xf numFmtId="0" fontId="8" fillId="12" borderId="1" xfId="0" applyFont="1" applyFill="1" applyBorder="1" applyAlignment="1" applyProtection="1">
      <alignment horizontal="center" wrapText="1"/>
      <protection locked="0"/>
    </xf>
    <xf numFmtId="0" fontId="8" fillId="12" borderId="3" xfId="0" applyFont="1" applyFill="1" applyBorder="1" applyAlignment="1" applyProtection="1">
      <alignment horizontal="center" wrapText="1"/>
      <protection locked="0"/>
    </xf>
    <xf numFmtId="0" fontId="8" fillId="12" borderId="5" xfId="0" applyFont="1" applyFill="1" applyBorder="1" applyAlignment="1" applyProtection="1">
      <alignment horizontal="center" wrapText="1"/>
      <protection locked="0"/>
    </xf>
    <xf numFmtId="0" fontId="8" fillId="12" borderId="2" xfId="0" applyFont="1" applyFill="1" applyBorder="1" applyAlignment="1" applyProtection="1">
      <alignment horizontal="center" wrapText="1"/>
      <protection locked="0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64" fontId="5" fillId="9" borderId="2" xfId="1" applyNumberFormat="1" applyFont="1" applyFill="1" applyBorder="1" applyAlignment="1" applyProtection="1">
      <alignment horizontal="center"/>
    </xf>
    <xf numFmtId="164" fontId="5" fillId="9" borderId="1" xfId="1" applyNumberFormat="1" applyFont="1" applyFill="1" applyBorder="1" applyAlignment="1" applyProtection="1">
      <alignment horizontal="center"/>
    </xf>
    <xf numFmtId="0" fontId="11" fillId="0" borderId="3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164" fontId="5" fillId="9" borderId="3" xfId="1" applyNumberFormat="1" applyFont="1" applyFill="1" applyBorder="1" applyAlignment="1" applyProtection="1">
      <alignment horizontal="center"/>
    </xf>
    <xf numFmtId="164" fontId="5" fillId="9" borderId="5" xfId="1" applyNumberFormat="1" applyFont="1" applyFill="1" applyBorder="1" applyAlignment="1" applyProtection="1">
      <alignment horizontal="center"/>
    </xf>
    <xf numFmtId="0" fontId="5" fillId="9" borderId="3" xfId="0" applyFont="1" applyFill="1" applyBorder="1" applyProtection="1">
      <protection locked="0"/>
    </xf>
    <xf numFmtId="0" fontId="5" fillId="9" borderId="5" xfId="0" applyFont="1" applyFill="1" applyBorder="1" applyProtection="1">
      <protection locked="0"/>
    </xf>
    <xf numFmtId="0" fontId="5" fillId="9" borderId="3" xfId="0" applyFont="1" applyFill="1" applyBorder="1" applyAlignment="1" applyProtection="1">
      <alignment horizontal="center"/>
      <protection locked="0"/>
    </xf>
    <xf numFmtId="0" fontId="5" fillId="9" borderId="5" xfId="0" applyFon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12" borderId="3" xfId="0" applyFont="1" applyFill="1" applyBorder="1" applyAlignment="1" applyProtection="1">
      <alignment horizontal="center" vertical="center" wrapText="1"/>
      <protection locked="0"/>
    </xf>
    <xf numFmtId="0" fontId="8" fillId="12" borderId="5" xfId="0" applyFont="1" applyFill="1" applyBorder="1" applyAlignment="1" applyProtection="1">
      <alignment horizontal="center" vertical="center" wrapText="1"/>
      <protection locked="0"/>
    </xf>
    <xf numFmtId="0" fontId="8" fillId="12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21" fillId="0" borderId="1" xfId="0" applyFont="1" applyBorder="1" applyAlignment="1" applyProtection="1">
      <alignment horizontal="left" vertical="center"/>
      <protection locked="0"/>
    </xf>
    <xf numFmtId="0" fontId="20" fillId="0" borderId="3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23" fillId="0" borderId="5" xfId="0" applyFont="1" applyBorder="1" applyProtection="1">
      <protection locked="0"/>
    </xf>
    <xf numFmtId="0" fontId="24" fillId="0" borderId="5" xfId="0" applyFont="1" applyBorder="1" applyAlignment="1">
      <alignment horizontal="center"/>
    </xf>
    <xf numFmtId="0" fontId="25" fillId="0" borderId="2" xfId="0" applyFont="1" applyBorder="1" applyAlignment="1" applyProtection="1">
      <alignment vertical="top" wrapText="1"/>
      <protection locked="0"/>
    </xf>
    <xf numFmtId="0" fontId="5" fillId="0" borderId="2" xfId="0" applyFont="1" applyBorder="1" applyProtection="1">
      <protection locked="0"/>
    </xf>
  </cellXfs>
  <cellStyles count="2">
    <cellStyle name="Komma" xfId="1" builtinId="3"/>
    <cellStyle name="Standard" xfId="0" builtinId="0"/>
  </cellStyles>
  <dxfs count="42"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</dxfs>
  <tableStyles count="0" defaultTableStyle="TableStyleMedium2" defaultPivotStyle="PivotStyleLight16"/>
  <colors>
    <mruColors>
      <color rgb="FF99CCFF"/>
      <color rgb="FF33CCCC"/>
      <color rgb="FF9999FF"/>
      <color rgb="FFFFFFCC"/>
      <color rgb="FF00CC99"/>
      <color rgb="FFFFCC99"/>
      <color rgb="FF00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14</xdr:col>
      <xdr:colOff>404282</xdr:colOff>
      <xdr:row>1</xdr:row>
      <xdr:rowOff>211741</xdr:rowOff>
    </xdr:to>
    <xdr:pic>
      <xdr:nvPicPr>
        <xdr:cNvPr id="5185" name="Grafik 1" descr="Bild2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0"/>
          <a:ext cx="16764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6</xdr:col>
      <xdr:colOff>402036</xdr:colOff>
      <xdr:row>100</xdr:row>
      <xdr:rowOff>38895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D39D2F0-388D-56B5-B1EB-1076EB618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383375"/>
          <a:ext cx="6649378" cy="56967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F118"/>
  <sheetViews>
    <sheetView tabSelected="1" topLeftCell="A30" zoomScale="90" zoomScaleNormal="90" workbookViewId="0">
      <selection activeCell="Q69" sqref="Q69"/>
    </sheetView>
  </sheetViews>
  <sheetFormatPr baseColWidth="10" defaultColWidth="11.42578125" defaultRowHeight="15.75" x14ac:dyDescent="0.25"/>
  <cols>
    <col min="1" max="1" width="48.7109375" style="1" bestFit="1" customWidth="1"/>
    <col min="2" max="2" width="12.28515625" style="1" customWidth="1"/>
    <col min="3" max="3" width="7.7109375" style="1" customWidth="1"/>
    <col min="4" max="4" width="9" style="1" customWidth="1"/>
    <col min="5" max="6" width="8" style="1" customWidth="1"/>
    <col min="7" max="7" width="12.85546875" style="1" customWidth="1"/>
    <col min="8" max="8" width="7.5703125" style="1" customWidth="1"/>
    <col min="9" max="9" width="8.42578125" style="1" customWidth="1"/>
    <col min="10" max="10" width="8.28515625" style="1" customWidth="1"/>
    <col min="11" max="11" width="9.28515625" style="1" customWidth="1"/>
    <col min="12" max="12" width="12.85546875" style="1" customWidth="1"/>
    <col min="13" max="13" width="9.28515625" style="1" customWidth="1"/>
    <col min="14" max="14" width="10" style="1" customWidth="1"/>
    <col min="15" max="16" width="9.28515625" style="1" customWidth="1"/>
    <col min="17" max="17" width="12.85546875" style="1" customWidth="1"/>
    <col min="18" max="18" width="9" style="1" customWidth="1"/>
    <col min="19" max="19" width="10.140625" style="1" customWidth="1"/>
    <col min="20" max="20" width="8.28515625" style="1" customWidth="1"/>
    <col min="21" max="21" width="9.7109375" style="1" customWidth="1"/>
    <col min="22" max="22" width="12.28515625" style="1" customWidth="1"/>
    <col min="23" max="23" width="9" style="1" customWidth="1"/>
    <col min="24" max="26" width="9.5703125" style="1" customWidth="1"/>
    <col min="27" max="27" width="13.42578125" style="1" customWidth="1"/>
    <col min="28" max="28" width="9" style="1" customWidth="1"/>
    <col min="29" max="31" width="9.5703125" style="1" customWidth="1"/>
    <col min="32" max="32" width="13.5703125" style="1" customWidth="1"/>
    <col min="33" max="16384" width="11.42578125" style="1"/>
  </cols>
  <sheetData>
    <row r="1" spans="1:32" ht="16.5" x14ac:dyDescent="0.3">
      <c r="A1" s="4" t="s">
        <v>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ht="18" x14ac:dyDescent="0.3">
      <c r="A2" s="83" t="s">
        <v>53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18" x14ac:dyDescent="0.35">
      <c r="A3" s="84" t="s">
        <v>39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ht="16.5" x14ac:dyDescent="0.3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ht="16.5" x14ac:dyDescent="0.3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16.5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customFormat="1" ht="32.1" customHeight="1" x14ac:dyDescent="0.3">
      <c r="A7" s="40" t="s">
        <v>57</v>
      </c>
      <c r="B7" s="41"/>
      <c r="C7" s="142" t="s">
        <v>49</v>
      </c>
      <c r="D7" s="143"/>
      <c r="E7" s="143"/>
      <c r="F7" s="143"/>
      <c r="G7" s="144"/>
      <c r="H7" s="142" t="s">
        <v>48</v>
      </c>
      <c r="I7" s="143"/>
      <c r="J7" s="143"/>
      <c r="K7" s="143"/>
      <c r="L7" s="144"/>
      <c r="M7" s="142" t="s">
        <v>47</v>
      </c>
      <c r="N7" s="143"/>
      <c r="O7" s="143"/>
      <c r="P7" s="143"/>
      <c r="Q7" s="144"/>
      <c r="R7" s="142" t="s">
        <v>46</v>
      </c>
      <c r="S7" s="143"/>
      <c r="T7" s="143"/>
      <c r="U7" s="143"/>
      <c r="V7" s="144"/>
      <c r="W7" s="142" t="s">
        <v>50</v>
      </c>
      <c r="X7" s="143"/>
      <c r="Y7" s="143"/>
      <c r="Z7" s="143"/>
      <c r="AA7" s="144"/>
      <c r="AB7" s="142" t="s">
        <v>51</v>
      </c>
      <c r="AC7" s="143"/>
      <c r="AD7" s="143"/>
      <c r="AE7" s="143"/>
      <c r="AF7" s="144"/>
    </row>
    <row r="8" spans="1:32" customFormat="1" x14ac:dyDescent="0.3">
      <c r="A8" s="42" t="s">
        <v>7</v>
      </c>
      <c r="B8" s="43" t="s">
        <v>27</v>
      </c>
      <c r="C8" s="106" t="s">
        <v>0</v>
      </c>
      <c r="D8" s="107"/>
      <c r="E8" s="108"/>
      <c r="F8" s="67"/>
      <c r="G8" s="13" t="s">
        <v>1</v>
      </c>
      <c r="H8" s="106" t="s">
        <v>0</v>
      </c>
      <c r="I8" s="107"/>
      <c r="J8" s="108"/>
      <c r="K8" s="67"/>
      <c r="L8" s="13" t="s">
        <v>1</v>
      </c>
      <c r="M8" s="106" t="s">
        <v>0</v>
      </c>
      <c r="N8" s="107"/>
      <c r="O8" s="108"/>
      <c r="P8" s="67"/>
      <c r="Q8" s="13" t="s">
        <v>1</v>
      </c>
      <c r="R8" s="106" t="s">
        <v>0</v>
      </c>
      <c r="S8" s="107"/>
      <c r="T8" s="108"/>
      <c r="U8" s="67"/>
      <c r="V8" s="13" t="s">
        <v>1</v>
      </c>
      <c r="W8" s="106" t="s">
        <v>0</v>
      </c>
      <c r="X8" s="107"/>
      <c r="Y8" s="108"/>
      <c r="Z8" s="67"/>
      <c r="AA8" s="13" t="s">
        <v>1</v>
      </c>
      <c r="AB8" s="106" t="s">
        <v>0</v>
      </c>
      <c r="AC8" s="107"/>
      <c r="AD8" s="108"/>
      <c r="AE8" s="67"/>
      <c r="AF8" s="13" t="s">
        <v>1</v>
      </c>
    </row>
    <row r="9" spans="1:32" customFormat="1" x14ac:dyDescent="0.3">
      <c r="A9" s="20" t="s">
        <v>28</v>
      </c>
      <c r="B9" s="44">
        <v>20</v>
      </c>
      <c r="C9" s="102"/>
      <c r="D9" s="102"/>
      <c r="E9" s="102"/>
      <c r="F9" s="62"/>
      <c r="G9" s="44">
        <f>IF(C9&lt;70,0,$B9*C9)</f>
        <v>0</v>
      </c>
      <c r="H9" s="102"/>
      <c r="I9" s="102"/>
      <c r="J9" s="102"/>
      <c r="K9" s="66"/>
      <c r="L9" s="44">
        <f>IF(H9&lt;70,0,$B9*H9)</f>
        <v>0</v>
      </c>
      <c r="M9" s="102"/>
      <c r="N9" s="102"/>
      <c r="O9" s="102"/>
      <c r="P9" s="71"/>
      <c r="Q9" s="44">
        <f>IF(M9&lt;70,0,$B9*M9)</f>
        <v>0</v>
      </c>
      <c r="R9" s="102"/>
      <c r="S9" s="102"/>
      <c r="T9" s="102"/>
      <c r="U9" s="62"/>
      <c r="V9" s="44">
        <f>IF(R9&lt;70,0,$B9*R9)</f>
        <v>0</v>
      </c>
      <c r="W9" s="102"/>
      <c r="X9" s="102"/>
      <c r="Y9" s="102"/>
      <c r="Z9" s="66"/>
      <c r="AA9" s="44">
        <f>IF(W9&lt;70,0,$B9*W9)</f>
        <v>0</v>
      </c>
      <c r="AB9" s="102"/>
      <c r="AC9" s="102"/>
      <c r="AD9" s="102"/>
      <c r="AE9" s="66"/>
      <c r="AF9" s="44">
        <f>IF(AB9&lt;70,0,$B9*AB9)</f>
        <v>0</v>
      </c>
    </row>
    <row r="10" spans="1:32" customFormat="1" x14ac:dyDescent="0.3">
      <c r="A10" s="20" t="s">
        <v>2</v>
      </c>
      <c r="B10" s="44">
        <v>30</v>
      </c>
      <c r="C10" s="102"/>
      <c r="D10" s="102"/>
      <c r="E10" s="102"/>
      <c r="F10" s="62"/>
      <c r="G10" s="44">
        <f>IF(C10&lt;70,0,$B10*C10)</f>
        <v>0</v>
      </c>
      <c r="H10" s="102"/>
      <c r="I10" s="102"/>
      <c r="J10" s="102"/>
      <c r="K10" s="66"/>
      <c r="L10" s="44">
        <f>IF(H10&lt;70,0,$B10*H10)</f>
        <v>0</v>
      </c>
      <c r="M10" s="102"/>
      <c r="N10" s="102"/>
      <c r="O10" s="102"/>
      <c r="P10" s="71"/>
      <c r="Q10" s="44">
        <f>IF(M10&lt;70,0,$B10*M10)</f>
        <v>0</v>
      </c>
      <c r="R10" s="102"/>
      <c r="S10" s="102"/>
      <c r="T10" s="102"/>
      <c r="U10" s="62"/>
      <c r="V10" s="44">
        <f>IF(R10&lt;70,0,$B10*R10)</f>
        <v>0</v>
      </c>
      <c r="W10" s="102"/>
      <c r="X10" s="102"/>
      <c r="Y10" s="102"/>
      <c r="Z10" s="66"/>
      <c r="AA10" s="44">
        <f>IF(W10&lt;70,0,$B10*W10)</f>
        <v>0</v>
      </c>
      <c r="AB10" s="102"/>
      <c r="AC10" s="102"/>
      <c r="AD10" s="102"/>
      <c r="AE10" s="66"/>
      <c r="AF10" s="44">
        <f>IF(AB10&lt;70,0,$B10*AB10)</f>
        <v>0</v>
      </c>
    </row>
    <row r="11" spans="1:32" customFormat="1" x14ac:dyDescent="0.3">
      <c r="A11" s="20" t="s">
        <v>38</v>
      </c>
      <c r="B11" s="44">
        <v>30</v>
      </c>
      <c r="C11" s="102"/>
      <c r="D11" s="102"/>
      <c r="E11" s="102"/>
      <c r="F11" s="62"/>
      <c r="G11" s="44">
        <f>IF(C11&lt;70,0,$B11*C11)</f>
        <v>0</v>
      </c>
      <c r="H11" s="102"/>
      <c r="I11" s="102"/>
      <c r="J11" s="102"/>
      <c r="K11" s="66"/>
      <c r="L11" s="44">
        <f>IF(H11&lt;70,0,$B11*H11)</f>
        <v>0</v>
      </c>
      <c r="M11" s="102"/>
      <c r="N11" s="102"/>
      <c r="O11" s="102"/>
      <c r="P11" s="71"/>
      <c r="Q11" s="44">
        <f>IF(M11&lt;70,0,$B11*M11)</f>
        <v>0</v>
      </c>
      <c r="R11" s="102"/>
      <c r="S11" s="102"/>
      <c r="T11" s="102"/>
      <c r="U11" s="62"/>
      <c r="V11" s="44">
        <f>IF(R11&lt;70,0,$B11*R11)</f>
        <v>0</v>
      </c>
      <c r="W11" s="102"/>
      <c r="X11" s="102"/>
      <c r="Y11" s="102"/>
      <c r="Z11" s="66"/>
      <c r="AA11" s="44">
        <f>IF(W11&lt;70,0,$B11*W11)</f>
        <v>0</v>
      </c>
      <c r="AB11" s="102"/>
      <c r="AC11" s="102"/>
      <c r="AD11" s="102"/>
      <c r="AE11" s="66"/>
      <c r="AF11" s="44">
        <f>IF(AB11&lt;70,0,$B11*AB11)</f>
        <v>0</v>
      </c>
    </row>
    <row r="12" spans="1:32" customFormat="1" x14ac:dyDescent="0.3">
      <c r="A12" s="20" t="s">
        <v>32</v>
      </c>
      <c r="B12" s="44">
        <v>20</v>
      </c>
      <c r="C12" s="102"/>
      <c r="D12" s="102"/>
      <c r="E12" s="102"/>
      <c r="F12" s="62"/>
      <c r="G12" s="44">
        <f>IF(C12&lt;70,0,$B12*C12)</f>
        <v>0</v>
      </c>
      <c r="H12" s="102"/>
      <c r="I12" s="102"/>
      <c r="J12" s="102"/>
      <c r="K12" s="66"/>
      <c r="L12" s="44">
        <f>IF(H12&lt;70,0,$B12*H12)</f>
        <v>0</v>
      </c>
      <c r="M12" s="102"/>
      <c r="N12" s="102"/>
      <c r="O12" s="102"/>
      <c r="P12" s="71"/>
      <c r="Q12" s="44">
        <f>IF(M12&lt;70,0,$B12*M12)</f>
        <v>0</v>
      </c>
      <c r="R12" s="102"/>
      <c r="S12" s="102"/>
      <c r="T12" s="102"/>
      <c r="U12" s="62"/>
      <c r="V12" s="44">
        <f>IF(R12&lt;70,0,$B12*R12)</f>
        <v>0</v>
      </c>
      <c r="W12" s="102"/>
      <c r="X12" s="102"/>
      <c r="Y12" s="102"/>
      <c r="Z12" s="66"/>
      <c r="AA12" s="44">
        <f>IF(W12&lt;70,0,$B12*W12)</f>
        <v>0</v>
      </c>
      <c r="AB12" s="102"/>
      <c r="AC12" s="102"/>
      <c r="AD12" s="102"/>
      <c r="AE12" s="66"/>
      <c r="AF12" s="44">
        <f>IF(AB12&lt;70,0,$B12*AB12)</f>
        <v>0</v>
      </c>
    </row>
    <row r="13" spans="1:32" customFormat="1" x14ac:dyDescent="0.3">
      <c r="A13" s="45" t="s">
        <v>8</v>
      </c>
      <c r="B13" s="46">
        <f>SUM(B9:B12)</f>
        <v>100</v>
      </c>
      <c r="C13" s="103">
        <f>SUM(C9:E12)</f>
        <v>0</v>
      </c>
      <c r="D13" s="104"/>
      <c r="E13" s="105"/>
      <c r="F13" s="68"/>
      <c r="G13" s="47">
        <f>IF(PRODUCT(G9:G12)=0,0,SUM(G9:G12))</f>
        <v>0</v>
      </c>
      <c r="H13" s="103">
        <f>SUM(H9:J12)</f>
        <v>0</v>
      </c>
      <c r="I13" s="104"/>
      <c r="J13" s="105"/>
      <c r="K13" s="68"/>
      <c r="L13" s="47">
        <f>IF(PRODUCT(L9:L12)=0,0,SUM(L9:L12))</f>
        <v>0</v>
      </c>
      <c r="M13" s="103">
        <f>SUM(M9:O12)</f>
        <v>0</v>
      </c>
      <c r="N13" s="104"/>
      <c r="O13" s="105"/>
      <c r="P13" s="68"/>
      <c r="Q13" s="47">
        <f>IF(PRODUCT(Q9:Q12)=0,0,SUM(Q9:Q12))</f>
        <v>0</v>
      </c>
      <c r="R13" s="103">
        <f>SUM(R9:T12)</f>
        <v>0</v>
      </c>
      <c r="S13" s="104"/>
      <c r="T13" s="105"/>
      <c r="U13" s="68"/>
      <c r="V13" s="47">
        <f>IF(PRODUCT(V9:V12)=0,0,SUM(V9:V12))</f>
        <v>0</v>
      </c>
      <c r="W13" s="103">
        <f>SUM(W9:Y12)</f>
        <v>0</v>
      </c>
      <c r="X13" s="104"/>
      <c r="Y13" s="105"/>
      <c r="Z13" s="68"/>
      <c r="AA13" s="47">
        <f>IF(PRODUCT(AA9:AA12)=0,0,SUM(AA9:AA12))</f>
        <v>0</v>
      </c>
      <c r="AB13" s="103">
        <f>SUM(AB9:AD12)</f>
        <v>0</v>
      </c>
      <c r="AC13" s="104"/>
      <c r="AD13" s="105"/>
      <c r="AE13" s="68"/>
      <c r="AF13" s="47">
        <f>IF(PRODUCT(AF9:AF12)=0,0,SUM(AF9:AF12))</f>
        <v>0</v>
      </c>
    </row>
    <row r="14" spans="1:32" customFormat="1" x14ac:dyDescent="0.3">
      <c r="A14" s="48"/>
      <c r="B14" s="48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</row>
    <row r="15" spans="1:32" customFormat="1" ht="32.1" customHeight="1" x14ac:dyDescent="0.3">
      <c r="A15" s="40" t="s">
        <v>58</v>
      </c>
      <c r="B15" s="41"/>
      <c r="C15" s="109"/>
      <c r="D15" s="110"/>
      <c r="E15" s="110"/>
      <c r="F15" s="110"/>
      <c r="G15" s="111"/>
      <c r="H15" s="112"/>
      <c r="I15" s="113"/>
      <c r="J15" s="113"/>
      <c r="K15" s="113"/>
      <c r="L15" s="114"/>
      <c r="M15" s="112"/>
      <c r="N15" s="113"/>
      <c r="O15" s="113"/>
      <c r="P15" s="113"/>
      <c r="Q15" s="114"/>
      <c r="R15" s="112"/>
      <c r="S15" s="113"/>
      <c r="T15" s="113"/>
      <c r="U15" s="113"/>
      <c r="V15" s="114"/>
      <c r="W15" s="112"/>
      <c r="X15" s="113"/>
      <c r="Y15" s="113"/>
      <c r="Z15" s="113"/>
      <c r="AA15" s="114"/>
      <c r="AB15" s="112"/>
      <c r="AC15" s="113"/>
      <c r="AD15" s="113"/>
      <c r="AE15" s="113"/>
      <c r="AF15" s="114"/>
    </row>
    <row r="16" spans="1:32" customFormat="1" x14ac:dyDescent="0.3">
      <c r="A16" s="42" t="s">
        <v>7</v>
      </c>
      <c r="B16" s="43" t="s">
        <v>27</v>
      </c>
      <c r="C16" s="106" t="s">
        <v>0</v>
      </c>
      <c r="D16" s="107"/>
      <c r="E16" s="108"/>
      <c r="F16" s="67"/>
      <c r="G16" s="13" t="s">
        <v>1</v>
      </c>
      <c r="H16" s="106" t="s">
        <v>0</v>
      </c>
      <c r="I16" s="107"/>
      <c r="J16" s="108"/>
      <c r="K16" s="67"/>
      <c r="L16" s="13" t="s">
        <v>1</v>
      </c>
      <c r="M16" s="106" t="s">
        <v>0</v>
      </c>
      <c r="N16" s="107"/>
      <c r="O16" s="108"/>
      <c r="P16" s="67"/>
      <c r="Q16" s="13" t="s">
        <v>1</v>
      </c>
      <c r="R16" s="106" t="s">
        <v>0</v>
      </c>
      <c r="S16" s="107"/>
      <c r="T16" s="108"/>
      <c r="U16" s="67"/>
      <c r="V16" s="13" t="s">
        <v>1</v>
      </c>
      <c r="W16" s="106" t="s">
        <v>0</v>
      </c>
      <c r="X16" s="107"/>
      <c r="Y16" s="108"/>
      <c r="Z16" s="67"/>
      <c r="AA16" s="13" t="s">
        <v>1</v>
      </c>
      <c r="AB16" s="106" t="s">
        <v>0</v>
      </c>
      <c r="AC16" s="107"/>
      <c r="AD16" s="108"/>
      <c r="AE16" s="67"/>
      <c r="AF16" s="13" t="s">
        <v>1</v>
      </c>
    </row>
    <row r="17" spans="1:32" customFormat="1" x14ac:dyDescent="0.3">
      <c r="A17" s="20" t="s">
        <v>28</v>
      </c>
      <c r="B17" s="44">
        <v>20</v>
      </c>
      <c r="C17" s="102"/>
      <c r="D17" s="102"/>
      <c r="E17" s="102"/>
      <c r="F17" s="69"/>
      <c r="G17" s="44">
        <f>IF(C17&lt;70,0,$B17*C17)</f>
        <v>0</v>
      </c>
      <c r="H17" s="102"/>
      <c r="I17" s="102"/>
      <c r="J17" s="102"/>
      <c r="K17" s="66"/>
      <c r="L17" s="44">
        <f>IF(H17&lt;70,0,$B17*H17)</f>
        <v>0</v>
      </c>
      <c r="M17" s="102"/>
      <c r="N17" s="102"/>
      <c r="O17" s="102"/>
      <c r="P17" s="76"/>
      <c r="Q17" s="44">
        <f>IF(M17&lt;70,0,$B17*M17)</f>
        <v>0</v>
      </c>
      <c r="R17" s="102"/>
      <c r="S17" s="102"/>
      <c r="T17" s="102"/>
      <c r="U17" s="66"/>
      <c r="V17" s="44">
        <f>IF(R17&lt;70,0,$B17*R17)</f>
        <v>0</v>
      </c>
      <c r="W17" s="102"/>
      <c r="X17" s="102"/>
      <c r="Y17" s="102"/>
      <c r="Z17" s="66"/>
      <c r="AA17" s="44">
        <f>IF(W17&lt;70,0,$B17*W17)</f>
        <v>0</v>
      </c>
      <c r="AB17" s="102"/>
      <c r="AC17" s="102"/>
      <c r="AD17" s="102"/>
      <c r="AE17" s="66"/>
      <c r="AF17" s="44">
        <f>IF(AB17&lt;70,0,$B17*AB17)</f>
        <v>0</v>
      </c>
    </row>
    <row r="18" spans="1:32" customFormat="1" x14ac:dyDescent="0.3">
      <c r="A18" s="20" t="s">
        <v>2</v>
      </c>
      <c r="B18" s="44">
        <v>30</v>
      </c>
      <c r="C18" s="102"/>
      <c r="D18" s="102"/>
      <c r="E18" s="102"/>
      <c r="F18" s="69"/>
      <c r="G18" s="44">
        <f>IF(C18&lt;70,0,$B18*C18)</f>
        <v>0</v>
      </c>
      <c r="H18" s="102"/>
      <c r="I18" s="102"/>
      <c r="J18" s="102"/>
      <c r="K18" s="66"/>
      <c r="L18" s="44">
        <f>IF(H18&lt;70,0,$B18*H18)</f>
        <v>0</v>
      </c>
      <c r="M18" s="102"/>
      <c r="N18" s="102"/>
      <c r="O18" s="102"/>
      <c r="P18" s="76"/>
      <c r="Q18" s="44">
        <f>IF(M18&lt;70,0,$B18*M18)</f>
        <v>0</v>
      </c>
      <c r="R18" s="102"/>
      <c r="S18" s="102"/>
      <c r="T18" s="102"/>
      <c r="U18" s="66"/>
      <c r="V18" s="44">
        <f>IF(R18&lt;70,0,$B18*R18)</f>
        <v>0</v>
      </c>
      <c r="W18" s="102"/>
      <c r="X18" s="102"/>
      <c r="Y18" s="102"/>
      <c r="Z18" s="66"/>
      <c r="AA18" s="44">
        <f>IF(W18&lt;70,0,$B18*W18)</f>
        <v>0</v>
      </c>
      <c r="AB18" s="102"/>
      <c r="AC18" s="102"/>
      <c r="AD18" s="102"/>
      <c r="AE18" s="66"/>
      <c r="AF18" s="44">
        <f>IF(AB18&lt;70,0,$B18*AB18)</f>
        <v>0</v>
      </c>
    </row>
    <row r="19" spans="1:32" customFormat="1" x14ac:dyDescent="0.3">
      <c r="A19" s="20" t="s">
        <v>38</v>
      </c>
      <c r="B19" s="44">
        <v>30</v>
      </c>
      <c r="C19" s="102"/>
      <c r="D19" s="102"/>
      <c r="E19" s="102"/>
      <c r="F19" s="69"/>
      <c r="G19" s="44">
        <f>IF(C19&lt;70,0,$B19*C19)</f>
        <v>0</v>
      </c>
      <c r="H19" s="102"/>
      <c r="I19" s="102"/>
      <c r="J19" s="102"/>
      <c r="K19" s="66"/>
      <c r="L19" s="44">
        <f>IF(H19&lt;70,0,$B19*H19)</f>
        <v>0</v>
      </c>
      <c r="M19" s="102"/>
      <c r="N19" s="102"/>
      <c r="O19" s="102"/>
      <c r="P19" s="76"/>
      <c r="Q19" s="44">
        <f>IF(M19&lt;70,0,$B19*M19)</f>
        <v>0</v>
      </c>
      <c r="R19" s="102"/>
      <c r="S19" s="102"/>
      <c r="T19" s="102"/>
      <c r="U19" s="66"/>
      <c r="V19" s="44">
        <f>IF(R19&lt;70,0,$B19*R19)</f>
        <v>0</v>
      </c>
      <c r="W19" s="102"/>
      <c r="X19" s="102"/>
      <c r="Y19" s="102"/>
      <c r="Z19" s="66"/>
      <c r="AA19" s="44">
        <f>IF(W19&lt;70,0,$B19*W19)</f>
        <v>0</v>
      </c>
      <c r="AB19" s="102"/>
      <c r="AC19" s="102"/>
      <c r="AD19" s="102"/>
      <c r="AE19" s="66"/>
      <c r="AF19" s="44">
        <f>IF(AB19&lt;70,0,$B19*AB19)</f>
        <v>0</v>
      </c>
    </row>
    <row r="20" spans="1:32" customFormat="1" x14ac:dyDescent="0.3">
      <c r="A20" s="20" t="s">
        <v>32</v>
      </c>
      <c r="B20" s="44">
        <v>20</v>
      </c>
      <c r="C20" s="102"/>
      <c r="D20" s="102"/>
      <c r="E20" s="102"/>
      <c r="F20" s="69"/>
      <c r="G20" s="44">
        <f>IF(C20&lt;70,0,$B20*C20)</f>
        <v>0</v>
      </c>
      <c r="H20" s="102"/>
      <c r="I20" s="102"/>
      <c r="J20" s="102"/>
      <c r="K20" s="66"/>
      <c r="L20" s="44">
        <f>IF(H20&lt;70,0,$B20*H20)</f>
        <v>0</v>
      </c>
      <c r="M20" s="102"/>
      <c r="N20" s="102"/>
      <c r="O20" s="102"/>
      <c r="P20" s="76"/>
      <c r="Q20" s="44">
        <f>IF(M20&lt;70,0,$B20*M20)</f>
        <v>0</v>
      </c>
      <c r="R20" s="102"/>
      <c r="S20" s="102"/>
      <c r="T20" s="102"/>
      <c r="U20" s="66"/>
      <c r="V20" s="44">
        <f>IF(R20&lt;70,0,$B20*R20)</f>
        <v>0</v>
      </c>
      <c r="W20" s="102"/>
      <c r="X20" s="102"/>
      <c r="Y20" s="102"/>
      <c r="Z20" s="66"/>
      <c r="AA20" s="44">
        <f>IF(W20&lt;70,0,$B20*W20)</f>
        <v>0</v>
      </c>
      <c r="AB20" s="102"/>
      <c r="AC20" s="102"/>
      <c r="AD20" s="102"/>
      <c r="AE20" s="66"/>
      <c r="AF20" s="44">
        <f>IF(AB20&lt;70,0,$B20*AB20)</f>
        <v>0</v>
      </c>
    </row>
    <row r="21" spans="1:32" customFormat="1" x14ac:dyDescent="0.3">
      <c r="A21" s="45" t="s">
        <v>8</v>
      </c>
      <c r="B21" s="46">
        <f>SUM(B17:B20)</f>
        <v>100</v>
      </c>
      <c r="C21" s="103">
        <f>SUM(C17:E20)</f>
        <v>0</v>
      </c>
      <c r="D21" s="104"/>
      <c r="E21" s="105"/>
      <c r="F21" s="68"/>
      <c r="G21" s="47">
        <f>IF(PRODUCT(G17:G20)=0,0,SUM(G17:G20))</f>
        <v>0</v>
      </c>
      <c r="H21" s="103">
        <f>SUM(H17:J20)</f>
        <v>0</v>
      </c>
      <c r="I21" s="104"/>
      <c r="J21" s="105"/>
      <c r="K21" s="68"/>
      <c r="L21" s="47">
        <f>IF(PRODUCT(L17:L20)=0,0,SUM(L17:L20))</f>
        <v>0</v>
      </c>
      <c r="M21" s="103">
        <f>SUM(M17:O20)</f>
        <v>0</v>
      </c>
      <c r="N21" s="104"/>
      <c r="O21" s="105"/>
      <c r="P21" s="68"/>
      <c r="Q21" s="47">
        <f>IF(PRODUCT(Q17:Q20)=0,0,SUM(Q17:Q20))</f>
        <v>0</v>
      </c>
      <c r="R21" s="103">
        <f>SUM(R17:T20)</f>
        <v>0</v>
      </c>
      <c r="S21" s="104"/>
      <c r="T21" s="105"/>
      <c r="U21" s="68"/>
      <c r="V21" s="47">
        <f>IF(PRODUCT(V17:V20)=0,0,SUM(V17:V20))</f>
        <v>0</v>
      </c>
      <c r="W21" s="103">
        <f>SUM(W17:Y20)</f>
        <v>0</v>
      </c>
      <c r="X21" s="104"/>
      <c r="Y21" s="105"/>
      <c r="Z21" s="68"/>
      <c r="AA21" s="47">
        <f>IF(PRODUCT(AA17:AA20)=0,0,SUM(AA17:AA20))</f>
        <v>0</v>
      </c>
      <c r="AB21" s="103">
        <f>SUM(AB17:AD20)</f>
        <v>0</v>
      </c>
      <c r="AC21" s="104"/>
      <c r="AD21" s="105"/>
      <c r="AE21" s="68"/>
      <c r="AF21" s="47">
        <f>IF(PRODUCT(AF17:AF20)=0,0,SUM(AF17:AF20))</f>
        <v>0</v>
      </c>
    </row>
    <row r="22" spans="1:32" customFormat="1" x14ac:dyDescent="0.3">
      <c r="A22" s="48"/>
      <c r="B22" s="48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</row>
    <row r="23" spans="1:32" customFormat="1" ht="32.1" customHeight="1" x14ac:dyDescent="0.3">
      <c r="A23" s="40" t="s">
        <v>33</v>
      </c>
      <c r="B23" s="41"/>
      <c r="C23" s="109"/>
      <c r="D23" s="110"/>
      <c r="E23" s="110"/>
      <c r="F23" s="110"/>
      <c r="G23" s="111"/>
      <c r="H23" s="112"/>
      <c r="I23" s="113"/>
      <c r="J23" s="113"/>
      <c r="K23" s="113"/>
      <c r="L23" s="114"/>
      <c r="M23" s="112"/>
      <c r="N23" s="113"/>
      <c r="O23" s="113"/>
      <c r="P23" s="113"/>
      <c r="Q23" s="114"/>
      <c r="R23" s="112"/>
      <c r="S23" s="113"/>
      <c r="T23" s="113"/>
      <c r="U23" s="113"/>
      <c r="V23" s="114"/>
      <c r="W23" s="112"/>
      <c r="X23" s="113"/>
      <c r="Y23" s="113"/>
      <c r="Z23" s="113"/>
      <c r="AA23" s="114"/>
      <c r="AB23" s="112"/>
      <c r="AC23" s="113"/>
      <c r="AD23" s="113"/>
      <c r="AE23" s="113"/>
      <c r="AF23" s="114"/>
    </row>
    <row r="24" spans="1:32" customFormat="1" x14ac:dyDescent="0.3">
      <c r="A24" s="42" t="s">
        <v>7</v>
      </c>
      <c r="B24" s="43" t="s">
        <v>27</v>
      </c>
      <c r="C24" s="106" t="s">
        <v>0</v>
      </c>
      <c r="D24" s="107"/>
      <c r="E24" s="108"/>
      <c r="F24" s="67"/>
      <c r="G24" s="13" t="s">
        <v>1</v>
      </c>
      <c r="H24" s="106" t="s">
        <v>0</v>
      </c>
      <c r="I24" s="107"/>
      <c r="J24" s="108"/>
      <c r="K24" s="67"/>
      <c r="L24" s="13" t="s">
        <v>1</v>
      </c>
      <c r="M24" s="106" t="s">
        <v>0</v>
      </c>
      <c r="N24" s="107"/>
      <c r="O24" s="108"/>
      <c r="P24" s="67"/>
      <c r="Q24" s="13" t="s">
        <v>1</v>
      </c>
      <c r="R24" s="106" t="s">
        <v>0</v>
      </c>
      <c r="S24" s="107"/>
      <c r="T24" s="108"/>
      <c r="U24" s="67"/>
      <c r="V24" s="13" t="s">
        <v>1</v>
      </c>
      <c r="W24" s="106" t="s">
        <v>0</v>
      </c>
      <c r="X24" s="107"/>
      <c r="Y24" s="108"/>
      <c r="Z24" s="67"/>
      <c r="AA24" s="13" t="s">
        <v>1</v>
      </c>
      <c r="AB24" s="106" t="s">
        <v>0</v>
      </c>
      <c r="AC24" s="107"/>
      <c r="AD24" s="108"/>
      <c r="AE24" s="67"/>
      <c r="AF24" s="13" t="s">
        <v>1</v>
      </c>
    </row>
    <row r="25" spans="1:32" customFormat="1" x14ac:dyDescent="0.3">
      <c r="A25" s="20" t="s">
        <v>28</v>
      </c>
      <c r="B25" s="44">
        <v>20</v>
      </c>
      <c r="C25" s="102"/>
      <c r="D25" s="102"/>
      <c r="E25" s="102"/>
      <c r="F25" s="69"/>
      <c r="G25" s="44">
        <f>IF(C25&lt;70,0,$B25*C25)</f>
        <v>0</v>
      </c>
      <c r="H25" s="102"/>
      <c r="I25" s="102"/>
      <c r="J25" s="102"/>
      <c r="K25" s="66"/>
      <c r="L25" s="44">
        <f>IF(H25&lt;70,0,$B25*H25)</f>
        <v>0</v>
      </c>
      <c r="M25" s="102"/>
      <c r="N25" s="102"/>
      <c r="O25" s="102"/>
      <c r="P25" s="76"/>
      <c r="Q25" s="44">
        <f>IF(M25&lt;70,0,$B25*M25)</f>
        <v>0</v>
      </c>
      <c r="R25" s="102"/>
      <c r="S25" s="102"/>
      <c r="T25" s="102"/>
      <c r="U25" s="66"/>
      <c r="V25" s="44">
        <f>IF(R25&lt;70,0,$B25*R25)</f>
        <v>0</v>
      </c>
      <c r="W25" s="102"/>
      <c r="X25" s="102"/>
      <c r="Y25" s="102"/>
      <c r="Z25" s="69"/>
      <c r="AA25" s="44">
        <f>IF(W25&lt;70,0,$B25*W25)</f>
        <v>0</v>
      </c>
      <c r="AB25" s="102"/>
      <c r="AC25" s="102"/>
      <c r="AD25" s="102"/>
      <c r="AE25" s="69"/>
      <c r="AF25" s="44">
        <f>IF(AB25&lt;70,0,$B25*AB25)</f>
        <v>0</v>
      </c>
    </row>
    <row r="26" spans="1:32" customFormat="1" x14ac:dyDescent="0.3">
      <c r="A26" s="20" t="s">
        <v>2</v>
      </c>
      <c r="B26" s="44">
        <v>30</v>
      </c>
      <c r="C26" s="102"/>
      <c r="D26" s="102"/>
      <c r="E26" s="102"/>
      <c r="F26" s="69"/>
      <c r="G26" s="44">
        <f>IF(C26&lt;70,0,$B26*C26)</f>
        <v>0</v>
      </c>
      <c r="H26" s="102"/>
      <c r="I26" s="102"/>
      <c r="J26" s="102"/>
      <c r="K26" s="66"/>
      <c r="L26" s="44">
        <f>IF(H26&lt;70,0,$B26*H26)</f>
        <v>0</v>
      </c>
      <c r="M26" s="102"/>
      <c r="N26" s="102"/>
      <c r="O26" s="102"/>
      <c r="P26" s="76"/>
      <c r="Q26" s="44">
        <f>IF(M26&lt;70,0,$B26*M26)</f>
        <v>0</v>
      </c>
      <c r="R26" s="102"/>
      <c r="S26" s="102"/>
      <c r="T26" s="102"/>
      <c r="U26" s="66"/>
      <c r="V26" s="44">
        <f>IF(R26&lt;70,0,$B26*R26)</f>
        <v>0</v>
      </c>
      <c r="W26" s="102"/>
      <c r="X26" s="102"/>
      <c r="Y26" s="102"/>
      <c r="Z26" s="69"/>
      <c r="AA26" s="44">
        <f>IF(W26&lt;70,0,$B26*W26)</f>
        <v>0</v>
      </c>
      <c r="AB26" s="102"/>
      <c r="AC26" s="102"/>
      <c r="AD26" s="102"/>
      <c r="AE26" s="69"/>
      <c r="AF26" s="44">
        <f>IF(AB26&lt;70,0,$B26*AB26)</f>
        <v>0</v>
      </c>
    </row>
    <row r="27" spans="1:32" customFormat="1" x14ac:dyDescent="0.3">
      <c r="A27" s="20" t="s">
        <v>38</v>
      </c>
      <c r="B27" s="44">
        <v>30</v>
      </c>
      <c r="C27" s="102"/>
      <c r="D27" s="102"/>
      <c r="E27" s="102"/>
      <c r="F27" s="69"/>
      <c r="G27" s="44">
        <f>IF(C27&lt;70,0,$B27*C27)</f>
        <v>0</v>
      </c>
      <c r="H27" s="102"/>
      <c r="I27" s="102"/>
      <c r="J27" s="102"/>
      <c r="K27" s="66"/>
      <c r="L27" s="44">
        <f>IF(H27&lt;70,0,$B27*H27)</f>
        <v>0</v>
      </c>
      <c r="M27" s="102"/>
      <c r="N27" s="102"/>
      <c r="O27" s="102"/>
      <c r="P27" s="76"/>
      <c r="Q27" s="44">
        <f>IF(M27&lt;70,0,$B27*M27)</f>
        <v>0</v>
      </c>
      <c r="R27" s="102"/>
      <c r="S27" s="102"/>
      <c r="T27" s="102"/>
      <c r="U27" s="66"/>
      <c r="V27" s="44">
        <f>IF(R27&lt;70,0,$B27*R27)</f>
        <v>0</v>
      </c>
      <c r="W27" s="102"/>
      <c r="X27" s="102"/>
      <c r="Y27" s="102"/>
      <c r="Z27" s="69"/>
      <c r="AA27" s="44">
        <f>IF(W27&lt;70,0,$B27*W27)</f>
        <v>0</v>
      </c>
      <c r="AB27" s="102"/>
      <c r="AC27" s="102"/>
      <c r="AD27" s="102"/>
      <c r="AE27" s="69"/>
      <c r="AF27" s="44">
        <f>IF(AB27&lt;70,0,$B27*AB27)</f>
        <v>0</v>
      </c>
    </row>
    <row r="28" spans="1:32" customFormat="1" x14ac:dyDescent="0.3">
      <c r="A28" s="20" t="s">
        <v>32</v>
      </c>
      <c r="B28" s="44">
        <v>20</v>
      </c>
      <c r="C28" s="102"/>
      <c r="D28" s="102"/>
      <c r="E28" s="102"/>
      <c r="F28" s="69"/>
      <c r="G28" s="44">
        <f>IF(C28&lt;70,0,$B28*C28)</f>
        <v>0</v>
      </c>
      <c r="H28" s="102"/>
      <c r="I28" s="102"/>
      <c r="J28" s="102"/>
      <c r="K28" s="66"/>
      <c r="L28" s="44">
        <f>IF(H28&lt;70,0,$B28*H28)</f>
        <v>0</v>
      </c>
      <c r="M28" s="102"/>
      <c r="N28" s="102"/>
      <c r="O28" s="102"/>
      <c r="P28" s="76"/>
      <c r="Q28" s="44">
        <f>IF(M28&lt;70,0,$B28*M28)</f>
        <v>0</v>
      </c>
      <c r="R28" s="102"/>
      <c r="S28" s="102"/>
      <c r="T28" s="102"/>
      <c r="U28" s="66"/>
      <c r="V28" s="44">
        <f>IF(R28&lt;70,0,$B28*R28)</f>
        <v>0</v>
      </c>
      <c r="W28" s="102"/>
      <c r="X28" s="102"/>
      <c r="Y28" s="102"/>
      <c r="Z28" s="69"/>
      <c r="AA28" s="44">
        <f>IF(W28&lt;70,0,$B28*W28)</f>
        <v>0</v>
      </c>
      <c r="AB28" s="102"/>
      <c r="AC28" s="102"/>
      <c r="AD28" s="102"/>
      <c r="AE28" s="69"/>
      <c r="AF28" s="44">
        <f>IF(AB28&lt;70,0,$B28*AB28)</f>
        <v>0</v>
      </c>
    </row>
    <row r="29" spans="1:32" customFormat="1" x14ac:dyDescent="0.3">
      <c r="A29" s="45" t="s">
        <v>8</v>
      </c>
      <c r="B29" s="46">
        <f>SUM(B25:B28)</f>
        <v>100</v>
      </c>
      <c r="C29" s="103">
        <f>SUM(C25:E28)</f>
        <v>0</v>
      </c>
      <c r="D29" s="104"/>
      <c r="E29" s="105"/>
      <c r="F29" s="68"/>
      <c r="G29" s="47">
        <f>IF(PRODUCT(G25:G28)=0,0,SUM(G25:G28))</f>
        <v>0</v>
      </c>
      <c r="H29" s="103">
        <f>SUM(H25:J28)</f>
        <v>0</v>
      </c>
      <c r="I29" s="104"/>
      <c r="J29" s="105"/>
      <c r="K29" s="68"/>
      <c r="L29" s="47">
        <f>IF(PRODUCT(L25:L28)=0,0,SUM(L25:L28))</f>
        <v>0</v>
      </c>
      <c r="M29" s="103">
        <f>SUM(M25:O28)</f>
        <v>0</v>
      </c>
      <c r="N29" s="104"/>
      <c r="O29" s="105"/>
      <c r="P29" s="68"/>
      <c r="Q29" s="47">
        <f>IF(PRODUCT(Q25:Q28)=0,0,SUM(Q25:Q28))</f>
        <v>0</v>
      </c>
      <c r="R29" s="103">
        <f>SUM(R25:T28)</f>
        <v>0</v>
      </c>
      <c r="S29" s="104"/>
      <c r="T29" s="105"/>
      <c r="U29" s="68"/>
      <c r="V29" s="47">
        <f>IF(PRODUCT(V25:V28)=0,0,SUM(V25:V28))</f>
        <v>0</v>
      </c>
      <c r="W29" s="103">
        <f>SUM(W25:Y28)</f>
        <v>0</v>
      </c>
      <c r="X29" s="104"/>
      <c r="Y29" s="105"/>
      <c r="Z29" s="68"/>
      <c r="AA29" s="47">
        <f>IF(PRODUCT(AA25:AA28)=0,0,SUM(AA25:AA28))</f>
        <v>0</v>
      </c>
      <c r="AB29" s="103">
        <f>SUM(AB25:AD28)</f>
        <v>0</v>
      </c>
      <c r="AC29" s="104"/>
      <c r="AD29" s="105"/>
      <c r="AE29" s="68"/>
      <c r="AF29" s="47">
        <f>IF(PRODUCT(AF25:AF28)=0,0,SUM(AF25:AF28))</f>
        <v>0</v>
      </c>
    </row>
    <row r="30" spans="1:32" ht="16.5" x14ac:dyDescent="0.3">
      <c r="A30" s="7" t="s">
        <v>8</v>
      </c>
      <c r="B30" s="8"/>
      <c r="C30" s="133"/>
      <c r="D30" s="134"/>
      <c r="E30" s="134"/>
      <c r="F30" s="129"/>
      <c r="G30" s="85">
        <f>IF(PRODUCT(G9:G29)=0,0,AVERAGE(G13,G21,G29))</f>
        <v>0</v>
      </c>
      <c r="H30" s="133"/>
      <c r="I30" s="134"/>
      <c r="J30" s="134"/>
      <c r="K30" s="129"/>
      <c r="L30" s="9">
        <f>IF(PRODUCT(L9:L29)=0,0,AVERAGE(L13,L21,L29))</f>
        <v>0</v>
      </c>
      <c r="M30" s="129"/>
      <c r="N30" s="130"/>
      <c r="O30" s="130"/>
      <c r="P30" s="78"/>
      <c r="Q30" s="9">
        <f>IF(PRODUCT(Q9:Q29)=0,0,AVERAGE(Q13,Q21,Q29))</f>
        <v>0</v>
      </c>
      <c r="R30" s="129"/>
      <c r="S30" s="130"/>
      <c r="T30" s="130"/>
      <c r="U30" s="78"/>
      <c r="V30" s="9">
        <f>IF(PRODUCT(V9:V29)=0,0,AVERAGE(V13,V21,V29))</f>
        <v>0</v>
      </c>
      <c r="W30" s="129"/>
      <c r="X30" s="130"/>
      <c r="Y30" s="130"/>
      <c r="Z30" s="78"/>
      <c r="AA30" s="9">
        <f>IF(PRODUCT(AA9:AA29)=0,0,AVERAGE(AA13,AA21,AA29))</f>
        <v>0</v>
      </c>
      <c r="AB30" s="129"/>
      <c r="AC30" s="130"/>
      <c r="AD30" s="130"/>
      <c r="AE30" s="78"/>
      <c r="AF30" s="9">
        <f>IF(PRODUCT(AF9:AF29)=0,0,AVERAGE(AF13,AF21,AF29))</f>
        <v>0</v>
      </c>
    </row>
    <row r="31" spans="1:32" ht="16.5" x14ac:dyDescent="0.3">
      <c r="A31" s="10" t="s">
        <v>9</v>
      </c>
      <c r="B31" s="11">
        <v>70</v>
      </c>
      <c r="C31" s="131"/>
      <c r="D31" s="132"/>
      <c r="E31" s="132"/>
      <c r="F31" s="74"/>
      <c r="G31" s="12">
        <f>+G30*$B$31/100</f>
        <v>0</v>
      </c>
      <c r="H31" s="131"/>
      <c r="I31" s="132"/>
      <c r="J31" s="132"/>
      <c r="K31" s="74"/>
      <c r="L31" s="12">
        <f>+L30*$B$31/100</f>
        <v>0</v>
      </c>
      <c r="M31" s="131"/>
      <c r="N31" s="132"/>
      <c r="O31" s="132"/>
      <c r="P31" s="74"/>
      <c r="Q31" s="12">
        <f>+Q30*$B$31/100</f>
        <v>0</v>
      </c>
      <c r="R31" s="131"/>
      <c r="S31" s="132"/>
      <c r="T31" s="132"/>
      <c r="U31" s="74"/>
      <c r="V31" s="12">
        <f>+V30*$B$31/100</f>
        <v>0</v>
      </c>
      <c r="W31" s="131"/>
      <c r="X31" s="132"/>
      <c r="Y31" s="132"/>
      <c r="Z31" s="74"/>
      <c r="AA31" s="12">
        <f>+AA30*$B$31/100</f>
        <v>0</v>
      </c>
      <c r="AB31" s="131"/>
      <c r="AC31" s="132"/>
      <c r="AD31" s="132"/>
      <c r="AE31" s="74"/>
      <c r="AF31" s="12">
        <f>+AF30*$B$31/100</f>
        <v>0</v>
      </c>
    </row>
    <row r="32" spans="1:32" ht="16.5" x14ac:dyDescent="0.3">
      <c r="A32" s="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pans="1:32" customFormat="1" ht="32.1" customHeight="1" x14ac:dyDescent="0.3">
      <c r="A33" s="40"/>
      <c r="B33" s="49"/>
      <c r="C33" s="123" t="str">
        <f xml:space="preserve"> C7</f>
        <v xml:space="preserve">Angebot 1                                                                                          Bieter </v>
      </c>
      <c r="D33" s="124"/>
      <c r="E33" s="124"/>
      <c r="F33" s="124"/>
      <c r="G33" s="125"/>
      <c r="H33" s="123" t="str">
        <f t="shared" ref="H33" si="0" xml:space="preserve"> H7</f>
        <v xml:space="preserve">Angebot 2                                                                                          Bieter </v>
      </c>
      <c r="I33" s="124"/>
      <c r="J33" s="124"/>
      <c r="K33" s="124"/>
      <c r="L33" s="125"/>
      <c r="M33" s="123" t="str">
        <f t="shared" ref="M33" si="1" xml:space="preserve"> M7</f>
        <v xml:space="preserve">Angebot 3                                                                                          Bieter </v>
      </c>
      <c r="N33" s="124"/>
      <c r="O33" s="124"/>
      <c r="P33" s="124"/>
      <c r="Q33" s="125"/>
      <c r="R33" s="123" t="str">
        <f t="shared" ref="R33" si="2" xml:space="preserve"> R7</f>
        <v xml:space="preserve">Angebot 4                                                                                          Bieter </v>
      </c>
      <c r="S33" s="124"/>
      <c r="T33" s="124"/>
      <c r="U33" s="124"/>
      <c r="V33" s="125"/>
      <c r="W33" s="123" t="str">
        <f t="shared" ref="W33" si="3" xml:space="preserve"> W7</f>
        <v xml:space="preserve">Angebot 5                                                                                          Bieter </v>
      </c>
      <c r="X33" s="124"/>
      <c r="Y33" s="124"/>
      <c r="Z33" s="124"/>
      <c r="AA33" s="125"/>
      <c r="AB33" s="123" t="str">
        <f t="shared" ref="AB33" si="4" xml:space="preserve"> AB7</f>
        <v xml:space="preserve">Angebot 6                                                                                        Bieter </v>
      </c>
      <c r="AC33" s="124"/>
      <c r="AD33" s="124"/>
      <c r="AE33" s="124"/>
      <c r="AF33" s="125"/>
    </row>
    <row r="34" spans="1:32" customFormat="1" x14ac:dyDescent="0.3">
      <c r="A34" s="50" t="s">
        <v>30</v>
      </c>
      <c r="B34" s="43" t="s">
        <v>27</v>
      </c>
      <c r="C34" s="126" t="s">
        <v>0</v>
      </c>
      <c r="D34" s="127"/>
      <c r="E34" s="128"/>
      <c r="F34" s="75"/>
      <c r="G34" s="51" t="s">
        <v>1</v>
      </c>
      <c r="H34" s="126" t="s">
        <v>0</v>
      </c>
      <c r="I34" s="127"/>
      <c r="J34" s="128"/>
      <c r="K34" s="75"/>
      <c r="L34" s="51" t="s">
        <v>1</v>
      </c>
      <c r="M34" s="126" t="s">
        <v>0</v>
      </c>
      <c r="N34" s="127"/>
      <c r="O34" s="128"/>
      <c r="P34" s="75"/>
      <c r="Q34" s="51" t="s">
        <v>1</v>
      </c>
      <c r="R34" s="126" t="s">
        <v>0</v>
      </c>
      <c r="S34" s="127"/>
      <c r="T34" s="128"/>
      <c r="U34" s="75"/>
      <c r="V34" s="51" t="s">
        <v>1</v>
      </c>
      <c r="W34" s="126" t="s">
        <v>0</v>
      </c>
      <c r="X34" s="127"/>
      <c r="Y34" s="128"/>
      <c r="Z34" s="75"/>
      <c r="AA34" s="51" t="s">
        <v>1</v>
      </c>
      <c r="AB34" s="126" t="s">
        <v>0</v>
      </c>
      <c r="AC34" s="127"/>
      <c r="AD34" s="128"/>
      <c r="AE34" s="75"/>
      <c r="AF34" s="51" t="s">
        <v>1</v>
      </c>
    </row>
    <row r="35" spans="1:32" customFormat="1" x14ac:dyDescent="0.3">
      <c r="A35" s="52" t="s">
        <v>29</v>
      </c>
      <c r="B35" s="43"/>
      <c r="C35" s="51" t="s">
        <v>44</v>
      </c>
      <c r="D35" s="51" t="s">
        <v>42</v>
      </c>
      <c r="E35" s="51" t="s">
        <v>43</v>
      </c>
      <c r="F35" s="51" t="s">
        <v>45</v>
      </c>
      <c r="G35" s="51"/>
      <c r="H35" s="51" t="s">
        <v>44</v>
      </c>
      <c r="I35" s="51" t="s">
        <v>42</v>
      </c>
      <c r="J35" s="51" t="s">
        <v>43</v>
      </c>
      <c r="K35" s="51" t="s">
        <v>45</v>
      </c>
      <c r="L35" s="51"/>
      <c r="M35" s="51" t="s">
        <v>44</v>
      </c>
      <c r="N35" s="51" t="s">
        <v>42</v>
      </c>
      <c r="O35" s="51" t="s">
        <v>43</v>
      </c>
      <c r="P35" s="51" t="s">
        <v>45</v>
      </c>
      <c r="Q35" s="51"/>
      <c r="R35" s="51" t="s">
        <v>44</v>
      </c>
      <c r="S35" s="51" t="s">
        <v>42</v>
      </c>
      <c r="T35" s="51" t="s">
        <v>43</v>
      </c>
      <c r="U35" s="51" t="s">
        <v>45</v>
      </c>
      <c r="V35" s="51"/>
      <c r="W35" s="51" t="s">
        <v>44</v>
      </c>
      <c r="X35" s="51" t="s">
        <v>42</v>
      </c>
      <c r="Y35" s="51" t="s">
        <v>43</v>
      </c>
      <c r="Z35" s="51" t="s">
        <v>45</v>
      </c>
      <c r="AA35" s="51"/>
      <c r="AB35" s="51" t="s">
        <v>44</v>
      </c>
      <c r="AC35" s="51" t="s">
        <v>42</v>
      </c>
      <c r="AD35" s="51" t="s">
        <v>43</v>
      </c>
      <c r="AE35" s="51" t="s">
        <v>45</v>
      </c>
      <c r="AF35" s="51"/>
    </row>
    <row r="36" spans="1:32" customFormat="1" x14ac:dyDescent="0.3">
      <c r="A36" s="61" t="s">
        <v>54</v>
      </c>
      <c r="B36" s="53">
        <v>20</v>
      </c>
      <c r="C36" s="65"/>
      <c r="D36" s="65"/>
      <c r="E36" s="65"/>
      <c r="F36" s="79">
        <f>(C36+D36+E36)/100</f>
        <v>0</v>
      </c>
      <c r="G36" s="44">
        <f>F36*B36</f>
        <v>0</v>
      </c>
      <c r="H36" s="62"/>
      <c r="I36" s="65"/>
      <c r="J36" s="65"/>
      <c r="K36" s="79">
        <f>(H36+I36+J36)/100</f>
        <v>0</v>
      </c>
      <c r="L36" s="44">
        <f>K36*B36</f>
        <v>0</v>
      </c>
      <c r="M36" s="64"/>
      <c r="N36" s="64"/>
      <c r="O36" s="64"/>
      <c r="P36" s="79">
        <f>(M36+N36+O36)/100</f>
        <v>0</v>
      </c>
      <c r="Q36" s="44">
        <f>P36*B36</f>
        <v>0</v>
      </c>
      <c r="R36" s="64"/>
      <c r="S36" s="64"/>
      <c r="T36" s="64"/>
      <c r="U36" s="79">
        <f>(R36+S36+T36)/100</f>
        <v>0</v>
      </c>
      <c r="V36" s="44">
        <f>U36*B36</f>
        <v>0</v>
      </c>
      <c r="W36" s="64"/>
      <c r="X36" s="64"/>
      <c r="Y36" s="64"/>
      <c r="Z36" s="79">
        <f>(W36+X36+Y36)/100</f>
        <v>0</v>
      </c>
      <c r="AA36" s="44">
        <f>Z36*B36</f>
        <v>0</v>
      </c>
      <c r="AB36" s="64"/>
      <c r="AC36" s="64"/>
      <c r="AD36" s="64"/>
      <c r="AE36" s="79">
        <f>(AB36+AC36+AD36)/100</f>
        <v>0</v>
      </c>
      <c r="AF36" s="44">
        <f>AE36*B36</f>
        <v>0</v>
      </c>
    </row>
    <row r="37" spans="1:32" customFormat="1" x14ac:dyDescent="0.3">
      <c r="A37" s="61" t="s">
        <v>55</v>
      </c>
      <c r="B37" s="53">
        <v>35</v>
      </c>
      <c r="C37" s="65"/>
      <c r="D37" s="65"/>
      <c r="E37" s="65"/>
      <c r="F37" s="79">
        <f t="shared" ref="F37:F39" si="5">(C37+D37+E37)/100</f>
        <v>0</v>
      </c>
      <c r="G37" s="44">
        <f>F37*B37</f>
        <v>0</v>
      </c>
      <c r="H37" s="62"/>
      <c r="I37" s="65"/>
      <c r="J37" s="65"/>
      <c r="K37" s="79">
        <f t="shared" ref="K37:K39" si="6">(H37+I37+J37)/100</f>
        <v>0</v>
      </c>
      <c r="L37" s="44">
        <f t="shared" ref="L37:L39" si="7">K37*B37</f>
        <v>0</v>
      </c>
      <c r="M37" s="64"/>
      <c r="N37" s="64"/>
      <c r="O37" s="64"/>
      <c r="P37" s="79">
        <f t="shared" ref="P37:P39" si="8">(M37+N37+O37)/100</f>
        <v>0</v>
      </c>
      <c r="Q37" s="44">
        <f t="shared" ref="Q37:Q39" si="9">P37*B37</f>
        <v>0</v>
      </c>
      <c r="R37" s="64"/>
      <c r="S37" s="64"/>
      <c r="T37" s="64"/>
      <c r="U37" s="79">
        <f t="shared" ref="U37:U39" si="10">(R37+S37+T37)/100</f>
        <v>0</v>
      </c>
      <c r="V37" s="44">
        <f t="shared" ref="V37:V39" si="11">U37*B37</f>
        <v>0</v>
      </c>
      <c r="W37" s="64"/>
      <c r="X37" s="64"/>
      <c r="Y37" s="64"/>
      <c r="Z37" s="79">
        <f t="shared" ref="Z37:Z39" si="12">(W37+X37+Y37)/100</f>
        <v>0</v>
      </c>
      <c r="AA37" s="44">
        <f t="shared" ref="AA37:AA39" si="13">Z37*B37</f>
        <v>0</v>
      </c>
      <c r="AB37" s="64"/>
      <c r="AC37" s="64"/>
      <c r="AD37" s="64"/>
      <c r="AE37" s="79">
        <f t="shared" ref="AE37:AE39" si="14">(AB37+AC37+AD37)/100</f>
        <v>0</v>
      </c>
      <c r="AF37" s="44">
        <f t="shared" ref="AF37:AF39" si="15">AE37*B37</f>
        <v>0</v>
      </c>
    </row>
    <row r="38" spans="1:32" customFormat="1" x14ac:dyDescent="0.3">
      <c r="A38" s="61" t="s">
        <v>56</v>
      </c>
      <c r="B38" s="53">
        <v>35</v>
      </c>
      <c r="C38" s="65"/>
      <c r="D38" s="65"/>
      <c r="E38" s="65"/>
      <c r="F38" s="79">
        <f t="shared" si="5"/>
        <v>0</v>
      </c>
      <c r="G38" s="44">
        <f t="shared" ref="G38:G39" si="16">F38*B38</f>
        <v>0</v>
      </c>
      <c r="H38" s="62"/>
      <c r="I38" s="65"/>
      <c r="J38" s="65"/>
      <c r="K38" s="79">
        <f t="shared" si="6"/>
        <v>0</v>
      </c>
      <c r="L38" s="44">
        <f t="shared" si="7"/>
        <v>0</v>
      </c>
      <c r="M38" s="64"/>
      <c r="N38" s="64"/>
      <c r="O38" s="64"/>
      <c r="P38" s="79">
        <f t="shared" si="8"/>
        <v>0</v>
      </c>
      <c r="Q38" s="44">
        <f t="shared" si="9"/>
        <v>0</v>
      </c>
      <c r="R38" s="64"/>
      <c r="S38" s="64"/>
      <c r="T38" s="64"/>
      <c r="U38" s="79">
        <f t="shared" si="10"/>
        <v>0</v>
      </c>
      <c r="V38" s="44">
        <f t="shared" si="11"/>
        <v>0</v>
      </c>
      <c r="W38" s="64"/>
      <c r="X38" s="64"/>
      <c r="Y38" s="64"/>
      <c r="Z38" s="79">
        <f t="shared" si="12"/>
        <v>0</v>
      </c>
      <c r="AA38" s="44">
        <f t="shared" si="13"/>
        <v>0</v>
      </c>
      <c r="AB38" s="64"/>
      <c r="AC38" s="64"/>
      <c r="AD38" s="64"/>
      <c r="AE38" s="79">
        <f t="shared" si="14"/>
        <v>0</v>
      </c>
      <c r="AF38" s="44">
        <f t="shared" si="15"/>
        <v>0</v>
      </c>
    </row>
    <row r="39" spans="1:32" customFormat="1" x14ac:dyDescent="0.3">
      <c r="A39" s="61" t="s">
        <v>40</v>
      </c>
      <c r="B39" s="53">
        <v>10</v>
      </c>
      <c r="C39" s="65"/>
      <c r="D39" s="65"/>
      <c r="E39" s="65"/>
      <c r="F39" s="79">
        <f t="shared" si="5"/>
        <v>0</v>
      </c>
      <c r="G39" s="44">
        <f t="shared" si="16"/>
        <v>0</v>
      </c>
      <c r="H39" s="62"/>
      <c r="I39" s="65"/>
      <c r="J39" s="65"/>
      <c r="K39" s="79">
        <f t="shared" si="6"/>
        <v>0</v>
      </c>
      <c r="L39" s="44">
        <f t="shared" si="7"/>
        <v>0</v>
      </c>
      <c r="M39" s="64"/>
      <c r="N39" s="64"/>
      <c r="O39" s="64"/>
      <c r="P39" s="79">
        <f t="shared" si="8"/>
        <v>0</v>
      </c>
      <c r="Q39" s="44">
        <f t="shared" si="9"/>
        <v>0</v>
      </c>
      <c r="R39" s="64"/>
      <c r="S39" s="64"/>
      <c r="T39" s="64"/>
      <c r="U39" s="79">
        <f t="shared" si="10"/>
        <v>0</v>
      </c>
      <c r="V39" s="44">
        <f t="shared" si="11"/>
        <v>0</v>
      </c>
      <c r="W39" s="64"/>
      <c r="X39" s="64"/>
      <c r="Y39" s="64"/>
      <c r="Z39" s="79">
        <f t="shared" si="12"/>
        <v>0</v>
      </c>
      <c r="AA39" s="44">
        <f t="shared" si="13"/>
        <v>0</v>
      </c>
      <c r="AB39" s="64"/>
      <c r="AC39" s="64"/>
      <c r="AD39" s="64"/>
      <c r="AE39" s="79">
        <f t="shared" si="14"/>
        <v>0</v>
      </c>
      <c r="AF39" s="44">
        <f t="shared" si="15"/>
        <v>0</v>
      </c>
    </row>
    <row r="40" spans="1:32" customFormat="1" x14ac:dyDescent="0.3">
      <c r="A40" s="87" t="s">
        <v>52</v>
      </c>
      <c r="B40" s="53"/>
      <c r="C40" s="135"/>
      <c r="D40" s="136"/>
      <c r="E40" s="136"/>
      <c r="F40" s="86"/>
      <c r="G40" s="44">
        <f>SUM(G36:G39)</f>
        <v>0</v>
      </c>
      <c r="H40" s="137"/>
      <c r="I40" s="138"/>
      <c r="J40" s="138"/>
      <c r="K40" s="86"/>
      <c r="L40" s="44">
        <f>SUM(L36:L39)</f>
        <v>0</v>
      </c>
      <c r="M40" s="139"/>
      <c r="N40" s="140"/>
      <c r="O40" s="140"/>
      <c r="P40" s="141"/>
      <c r="Q40" s="44">
        <f>SUM(Q36:Q39)</f>
        <v>0</v>
      </c>
      <c r="R40" s="139"/>
      <c r="S40" s="140"/>
      <c r="T40" s="140"/>
      <c r="U40" s="141"/>
      <c r="V40" s="44">
        <f>SUM(V36:V39)</f>
        <v>0</v>
      </c>
      <c r="W40" s="139"/>
      <c r="X40" s="140"/>
      <c r="Y40" s="140"/>
      <c r="Z40" s="141"/>
      <c r="AA40" s="44">
        <f>SUM(AA36:AA39)</f>
        <v>0</v>
      </c>
      <c r="AB40" s="139"/>
      <c r="AC40" s="140"/>
      <c r="AD40" s="140"/>
      <c r="AE40" s="141"/>
      <c r="AF40" s="44">
        <f>SUM(AF36:AF39)</f>
        <v>0</v>
      </c>
    </row>
    <row r="41" spans="1:32" customFormat="1" x14ac:dyDescent="0.3">
      <c r="A41" s="10" t="s">
        <v>9</v>
      </c>
      <c r="B41" s="77">
        <v>15</v>
      </c>
      <c r="C41" s="54"/>
      <c r="D41" s="55"/>
      <c r="E41" s="55"/>
      <c r="F41" s="55"/>
      <c r="G41" s="56">
        <f>G40*$B$41/100</f>
        <v>0</v>
      </c>
      <c r="H41" s="54"/>
      <c r="I41" s="55"/>
      <c r="J41" s="55"/>
      <c r="K41" s="55"/>
      <c r="L41" s="56">
        <f>L40*$B$41/100</f>
        <v>0</v>
      </c>
      <c r="M41" s="54"/>
      <c r="N41" s="55"/>
      <c r="O41" s="55"/>
      <c r="P41" s="55"/>
      <c r="Q41" s="56">
        <f>Q40*$B$41/100</f>
        <v>0</v>
      </c>
      <c r="R41" s="54"/>
      <c r="S41" s="55"/>
      <c r="T41" s="55"/>
      <c r="U41" s="55"/>
      <c r="V41" s="44">
        <f>V40*$B$41/100</f>
        <v>0</v>
      </c>
      <c r="W41" s="54"/>
      <c r="X41" s="55"/>
      <c r="Y41" s="55"/>
      <c r="Z41" s="55"/>
      <c r="AA41" s="56">
        <f>AA40*$B$41/100</f>
        <v>0</v>
      </c>
      <c r="AB41" s="54"/>
      <c r="AC41" s="55"/>
      <c r="AD41" s="55"/>
      <c r="AE41" s="55"/>
      <c r="AF41" s="56">
        <f>AF40*$B$41/100</f>
        <v>0</v>
      </c>
    </row>
    <row r="42" spans="1:32" ht="16.5" x14ac:dyDescent="0.3">
      <c r="A42" s="63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pans="1:32" ht="32.1" customHeight="1" x14ac:dyDescent="0.3">
      <c r="A43" s="5"/>
      <c r="B43" s="5"/>
      <c r="C43" s="122" t="str">
        <f>C7</f>
        <v xml:space="preserve">Angebot 1                                                                                          Bieter </v>
      </c>
      <c r="D43" s="122"/>
      <c r="E43" s="122"/>
      <c r="F43" s="122"/>
      <c r="G43" s="122"/>
      <c r="H43" s="122" t="str">
        <f>H7</f>
        <v xml:space="preserve">Angebot 2                                                                                          Bieter </v>
      </c>
      <c r="I43" s="122"/>
      <c r="J43" s="122"/>
      <c r="K43" s="122"/>
      <c r="L43" s="122"/>
      <c r="M43" s="122" t="str">
        <f>M7</f>
        <v xml:space="preserve">Angebot 3                                                                                          Bieter </v>
      </c>
      <c r="N43" s="122"/>
      <c r="O43" s="122"/>
      <c r="P43" s="122"/>
      <c r="Q43" s="122"/>
      <c r="R43" s="122" t="str">
        <f>R7</f>
        <v xml:space="preserve">Angebot 4                                                                                          Bieter </v>
      </c>
      <c r="S43" s="122"/>
      <c r="T43" s="122"/>
      <c r="U43" s="122"/>
      <c r="V43" s="122"/>
      <c r="W43" s="122" t="str">
        <f>W7</f>
        <v xml:space="preserve">Angebot 5                                                                                          Bieter </v>
      </c>
      <c r="X43" s="122"/>
      <c r="Y43" s="122"/>
      <c r="Z43" s="122"/>
      <c r="AA43" s="122"/>
      <c r="AB43" s="122" t="str">
        <f>AB7</f>
        <v xml:space="preserve">Angebot 6                                                                                        Bieter </v>
      </c>
      <c r="AC43" s="122"/>
      <c r="AD43" s="122"/>
      <c r="AE43" s="122"/>
      <c r="AF43" s="122"/>
    </row>
    <row r="44" spans="1:32" ht="16.5" x14ac:dyDescent="0.3">
      <c r="A44" s="14" t="s">
        <v>17</v>
      </c>
      <c r="B44" s="15" t="s">
        <v>34</v>
      </c>
      <c r="C44" s="120" t="s">
        <v>0</v>
      </c>
      <c r="D44" s="121"/>
      <c r="E44" s="121"/>
      <c r="F44" s="72"/>
      <c r="G44" s="80" t="s">
        <v>1</v>
      </c>
      <c r="H44" s="120" t="s">
        <v>0</v>
      </c>
      <c r="I44" s="121"/>
      <c r="J44" s="121"/>
      <c r="K44" s="72"/>
      <c r="L44" s="16" t="s">
        <v>1</v>
      </c>
      <c r="M44" s="120" t="s">
        <v>0</v>
      </c>
      <c r="N44" s="121"/>
      <c r="O44" s="121"/>
      <c r="P44" s="72"/>
      <c r="Q44" s="16" t="s">
        <v>1</v>
      </c>
      <c r="R44" s="120" t="s">
        <v>0</v>
      </c>
      <c r="S44" s="121"/>
      <c r="T44" s="121"/>
      <c r="U44" s="72"/>
      <c r="V44" s="16" t="s">
        <v>1</v>
      </c>
      <c r="W44" s="120" t="s">
        <v>0</v>
      </c>
      <c r="X44" s="121"/>
      <c r="Y44" s="121"/>
      <c r="Z44" s="72"/>
      <c r="AA44" s="16" t="s">
        <v>1</v>
      </c>
      <c r="AB44" s="120" t="s">
        <v>0</v>
      </c>
      <c r="AC44" s="121"/>
      <c r="AD44" s="121"/>
      <c r="AE44" s="72"/>
      <c r="AF44" s="16" t="s">
        <v>1</v>
      </c>
    </row>
    <row r="45" spans="1:32" ht="16.5" x14ac:dyDescent="0.3">
      <c r="A45" s="91" t="s">
        <v>35</v>
      </c>
      <c r="B45" s="92">
        <v>45</v>
      </c>
      <c r="C45" s="117"/>
      <c r="D45" s="118"/>
      <c r="E45" s="118"/>
      <c r="F45" s="119"/>
      <c r="G45" s="17">
        <f>C45*B45</f>
        <v>0</v>
      </c>
      <c r="H45" s="116"/>
      <c r="I45" s="116"/>
      <c r="J45" s="116"/>
      <c r="K45" s="73"/>
      <c r="L45" s="17">
        <f>H45*B45</f>
        <v>0</v>
      </c>
      <c r="M45" s="117"/>
      <c r="N45" s="118"/>
      <c r="O45" s="118"/>
      <c r="P45" s="119"/>
      <c r="Q45" s="17">
        <f>M45*B45</f>
        <v>0</v>
      </c>
      <c r="R45" s="117"/>
      <c r="S45" s="118"/>
      <c r="T45" s="118"/>
      <c r="U45" s="119"/>
      <c r="V45" s="17">
        <f>R45*B45</f>
        <v>0</v>
      </c>
      <c r="W45" s="117"/>
      <c r="X45" s="118"/>
      <c r="Y45" s="118"/>
      <c r="Z45" s="119"/>
      <c r="AA45" s="17">
        <f>W45*B45</f>
        <v>0</v>
      </c>
      <c r="AB45" s="117"/>
      <c r="AC45" s="118"/>
      <c r="AD45" s="118"/>
      <c r="AE45" s="119"/>
      <c r="AF45" s="17">
        <f>AB45*G45</f>
        <v>0</v>
      </c>
    </row>
    <row r="46" spans="1:32" ht="16.5" x14ac:dyDescent="0.3">
      <c r="A46" s="91" t="s">
        <v>36</v>
      </c>
      <c r="B46" s="93">
        <v>20</v>
      </c>
      <c r="C46" s="117"/>
      <c r="D46" s="118"/>
      <c r="E46" s="118"/>
      <c r="F46" s="119"/>
      <c r="G46" s="17">
        <f>C46*B46</f>
        <v>0</v>
      </c>
      <c r="H46" s="116"/>
      <c r="I46" s="116"/>
      <c r="J46" s="116"/>
      <c r="K46" s="73"/>
      <c r="L46" s="17">
        <f>H46*B46</f>
        <v>0</v>
      </c>
      <c r="M46" s="117"/>
      <c r="N46" s="118"/>
      <c r="O46" s="118"/>
      <c r="P46" s="119"/>
      <c r="Q46" s="17">
        <f>M46*B46</f>
        <v>0</v>
      </c>
      <c r="R46" s="117"/>
      <c r="S46" s="118"/>
      <c r="T46" s="118"/>
      <c r="U46" s="119"/>
      <c r="V46" s="17">
        <f>R46*B46</f>
        <v>0</v>
      </c>
      <c r="W46" s="117"/>
      <c r="X46" s="118"/>
      <c r="Y46" s="118"/>
      <c r="Z46" s="119"/>
      <c r="AA46" s="17">
        <f>W46*B46</f>
        <v>0</v>
      </c>
      <c r="AB46" s="117"/>
      <c r="AC46" s="118"/>
      <c r="AD46" s="118"/>
      <c r="AE46" s="119"/>
      <c r="AF46" s="17">
        <f>AB46*G46</f>
        <v>0</v>
      </c>
    </row>
    <row r="47" spans="1:32" ht="16.5" x14ac:dyDescent="0.3">
      <c r="A47" s="91" t="s">
        <v>37</v>
      </c>
      <c r="B47" s="93">
        <v>35</v>
      </c>
      <c r="C47" s="117"/>
      <c r="D47" s="118"/>
      <c r="E47" s="118"/>
      <c r="F47" s="119"/>
      <c r="G47" s="17">
        <f>C47*B47</f>
        <v>0</v>
      </c>
      <c r="H47" s="116"/>
      <c r="I47" s="116"/>
      <c r="J47" s="116"/>
      <c r="K47" s="73"/>
      <c r="L47" s="17">
        <f>H47*B47</f>
        <v>0</v>
      </c>
      <c r="M47" s="117"/>
      <c r="N47" s="118"/>
      <c r="O47" s="118"/>
      <c r="P47" s="119"/>
      <c r="Q47" s="17">
        <f>M47*B47</f>
        <v>0</v>
      </c>
      <c r="R47" s="117"/>
      <c r="S47" s="118"/>
      <c r="T47" s="118"/>
      <c r="U47" s="119"/>
      <c r="V47" s="17">
        <f>R47*B47</f>
        <v>0</v>
      </c>
      <c r="W47" s="117"/>
      <c r="X47" s="118"/>
      <c r="Y47" s="118"/>
      <c r="Z47" s="119"/>
      <c r="AA47" s="17">
        <f>W47*B47</f>
        <v>0</v>
      </c>
      <c r="AB47" s="117"/>
      <c r="AC47" s="118"/>
      <c r="AD47" s="118"/>
      <c r="AE47" s="119"/>
      <c r="AF47" s="17">
        <f>AB47*G47</f>
        <v>0</v>
      </c>
    </row>
    <row r="48" spans="1:32" ht="16.5" x14ac:dyDescent="0.3">
      <c r="A48" s="18" t="s">
        <v>8</v>
      </c>
      <c r="B48" s="19">
        <f>SUM(B45:B47)</f>
        <v>100</v>
      </c>
      <c r="C48" s="115">
        <f>SUM(C45:C47)</f>
        <v>0</v>
      </c>
      <c r="D48" s="115"/>
      <c r="E48" s="115"/>
      <c r="F48" s="70"/>
      <c r="G48" s="21">
        <f>SUM(G45:G47)</f>
        <v>0</v>
      </c>
      <c r="H48" s="115">
        <f>SUM(H46:H47)</f>
        <v>0</v>
      </c>
      <c r="I48" s="115"/>
      <c r="J48" s="115"/>
      <c r="K48" s="70"/>
      <c r="L48" s="21">
        <f>IF(PRODUCT(L45:L47)=0,0,SUM(L45:L47))</f>
        <v>0</v>
      </c>
      <c r="M48" s="115">
        <f>SUM(M46:M47)</f>
        <v>0</v>
      </c>
      <c r="N48" s="115"/>
      <c r="O48" s="115"/>
      <c r="P48" s="70"/>
      <c r="Q48" s="21">
        <f>SUM(Q45:Q47)</f>
        <v>0</v>
      </c>
      <c r="R48" s="115">
        <f>SUM(R46:R47)</f>
        <v>0</v>
      </c>
      <c r="S48" s="115"/>
      <c r="T48" s="115"/>
      <c r="U48" s="70"/>
      <c r="V48" s="21">
        <f>SUM(V45:V47)</f>
        <v>0</v>
      </c>
      <c r="W48" s="115">
        <f>SUM(W46:W47)</f>
        <v>0</v>
      </c>
      <c r="X48" s="115"/>
      <c r="Y48" s="115"/>
      <c r="Z48" s="70"/>
      <c r="AA48" s="21">
        <f>SUM(AA45:AA47)</f>
        <v>0</v>
      </c>
      <c r="AB48" s="115">
        <f>SUM(AB46:AB47)</f>
        <v>0</v>
      </c>
      <c r="AC48" s="115"/>
      <c r="AD48" s="115"/>
      <c r="AE48" s="70"/>
      <c r="AF48" s="21">
        <f>SUM(AF45:AF47)</f>
        <v>0</v>
      </c>
    </row>
    <row r="49" spans="1:32" ht="16.5" x14ac:dyDescent="0.3">
      <c r="A49" s="10" t="s">
        <v>9</v>
      </c>
      <c r="B49" s="22">
        <v>15</v>
      </c>
      <c r="C49" s="23"/>
      <c r="D49" s="5"/>
      <c r="E49" s="5"/>
      <c r="F49" s="5"/>
      <c r="G49" s="24">
        <f>+G48*$B$49/100</f>
        <v>0</v>
      </c>
      <c r="H49" s="23"/>
      <c r="I49" s="5"/>
      <c r="J49" s="5"/>
      <c r="K49" s="5"/>
      <c r="L49" s="24">
        <f>+L48*$B$49/100</f>
        <v>0</v>
      </c>
      <c r="M49" s="23"/>
      <c r="N49" s="5"/>
      <c r="O49" s="5"/>
      <c r="P49" s="5"/>
      <c r="Q49" s="24">
        <f>+Q48*$B$49/100</f>
        <v>0</v>
      </c>
      <c r="R49" s="23"/>
      <c r="S49" s="5"/>
      <c r="T49" s="5"/>
      <c r="U49" s="5"/>
      <c r="V49" s="24">
        <f>+V48*$B$49/100</f>
        <v>0</v>
      </c>
      <c r="W49" s="23"/>
      <c r="X49" s="5"/>
      <c r="Y49" s="5"/>
      <c r="Z49" s="5"/>
      <c r="AA49" s="24">
        <f>+AA48*$B$49/100</f>
        <v>0</v>
      </c>
      <c r="AB49" s="23"/>
      <c r="AC49" s="5"/>
      <c r="AD49" s="5"/>
      <c r="AE49" s="5"/>
      <c r="AF49" s="24">
        <f>+AF48*$B$49/100</f>
        <v>0</v>
      </c>
    </row>
    <row r="50" spans="1:32" ht="16.5" x14ac:dyDescent="0.3">
      <c r="A50" s="5"/>
      <c r="B50" s="25"/>
      <c r="C50" s="5"/>
      <c r="D50" s="5"/>
      <c r="E50" s="5"/>
      <c r="F50" s="5"/>
      <c r="G50" s="26"/>
      <c r="H50" s="5"/>
      <c r="I50" s="5"/>
      <c r="J50" s="5"/>
      <c r="K50" s="5"/>
      <c r="L50" s="26"/>
      <c r="M50" s="5"/>
      <c r="N50" s="5"/>
      <c r="O50" s="5"/>
      <c r="P50" s="5"/>
      <c r="Q50" s="26"/>
      <c r="R50" s="5"/>
      <c r="S50" s="5"/>
      <c r="T50" s="5"/>
      <c r="U50" s="5"/>
      <c r="V50" s="26"/>
      <c r="W50" s="5"/>
      <c r="X50" s="5"/>
      <c r="Y50" s="5"/>
      <c r="Z50" s="5"/>
      <c r="AA50" s="26"/>
      <c r="AB50" s="5"/>
      <c r="AC50" s="5"/>
      <c r="AD50" s="5"/>
      <c r="AE50" s="5"/>
      <c r="AF50" s="26"/>
    </row>
    <row r="51" spans="1:32" ht="16.5" x14ac:dyDescent="0.3">
      <c r="A51" s="27" t="s">
        <v>12</v>
      </c>
      <c r="B51" s="5"/>
      <c r="C51" s="23"/>
      <c r="D51" s="5"/>
      <c r="E51" s="5"/>
      <c r="F51" s="5"/>
      <c r="G51" s="28" t="str">
        <f>IF(G31=0," ",(+G31+G41+G49))</f>
        <v xml:space="preserve"> </v>
      </c>
      <c r="H51" s="29"/>
      <c r="I51" s="5"/>
      <c r="J51" s="5"/>
      <c r="K51" s="5"/>
      <c r="L51" s="28" t="str">
        <f>IF(L31=0," ",(+L31+L39+L49))</f>
        <v xml:space="preserve"> </v>
      </c>
      <c r="M51" s="23"/>
      <c r="N51" s="5"/>
      <c r="O51" s="5"/>
      <c r="P51" s="5"/>
      <c r="Q51" s="28" t="str">
        <f>IF(Q31=0," ",(+Q31+Q39+Q49))</f>
        <v xml:space="preserve"> </v>
      </c>
      <c r="R51" s="29"/>
      <c r="S51" s="5"/>
      <c r="T51" s="5"/>
      <c r="U51" s="5"/>
      <c r="V51" s="28" t="str">
        <f>IF(V31=0," ",(+V31+V39+V49))</f>
        <v xml:space="preserve"> </v>
      </c>
      <c r="W51" s="29"/>
      <c r="X51" s="5"/>
      <c r="Y51" s="5"/>
      <c r="Z51" s="5"/>
      <c r="AA51" s="28" t="str">
        <f>IF(AA31=0," ",(+AA31+AA39+AA49))</f>
        <v xml:space="preserve"> </v>
      </c>
      <c r="AB51" s="29"/>
      <c r="AC51" s="5"/>
      <c r="AD51" s="5"/>
      <c r="AE51" s="5"/>
      <c r="AF51" s="28" t="str">
        <f>IF(AF31=0," ",(+AF31+AF39+AF49))</f>
        <v xml:space="preserve"> </v>
      </c>
    </row>
    <row r="52" spans="1:32" ht="16.5" x14ac:dyDescent="0.3">
      <c r="A52" s="30"/>
      <c r="B52" s="5"/>
      <c r="C52" s="5"/>
      <c r="D52" s="5"/>
      <c r="E52" s="5"/>
      <c r="F52" s="5"/>
      <c r="G52" s="31" t="e">
        <f>RANK(G51,$G$51:$AF$51,0)</f>
        <v>#VALUE!</v>
      </c>
      <c r="H52" s="31"/>
      <c r="I52" s="5"/>
      <c r="J52" s="5"/>
      <c r="K52" s="5"/>
      <c r="L52" s="31" t="e">
        <f>RANK(L51,$G$51:$AF$51,0)</f>
        <v>#VALUE!</v>
      </c>
      <c r="M52" s="31"/>
      <c r="N52" s="5"/>
      <c r="O52" s="5"/>
      <c r="P52" s="5"/>
      <c r="Q52" s="31" t="e">
        <f>RANK(Q51,$G$51:$AF$51,0)</f>
        <v>#VALUE!</v>
      </c>
      <c r="R52" s="31"/>
      <c r="S52" s="5"/>
      <c r="T52" s="5"/>
      <c r="U52" s="5"/>
      <c r="V52" s="31" t="e">
        <f>RANK(V51,$G$51:$AF$51,0)</f>
        <v>#VALUE!</v>
      </c>
      <c r="W52" s="31"/>
      <c r="X52" s="5"/>
      <c r="Y52" s="5"/>
      <c r="Z52" s="5"/>
      <c r="AA52" s="31" t="e">
        <f>RANK(AA51,$G$51:$AF$51,0)</f>
        <v>#VALUE!</v>
      </c>
      <c r="AB52" s="31"/>
      <c r="AC52" s="5"/>
      <c r="AD52" s="5"/>
      <c r="AE52" s="5"/>
      <c r="AF52" s="31" t="e">
        <f>RANK(AF51,$G$51:$AF$51,0)</f>
        <v>#VALUE!</v>
      </c>
    </row>
    <row r="53" spans="1:32" ht="16.5" x14ac:dyDescent="0.3">
      <c r="A53" s="5"/>
      <c r="B53" s="25"/>
      <c r="C53" s="5"/>
      <c r="D53" s="5"/>
      <c r="E53" s="5"/>
      <c r="F53" s="5"/>
      <c r="G53" s="26"/>
      <c r="H53" s="5"/>
      <c r="I53" s="5"/>
      <c r="J53" s="5"/>
      <c r="K53" s="5"/>
      <c r="L53" s="26"/>
      <c r="M53" s="5"/>
      <c r="N53" s="5"/>
      <c r="O53" s="5"/>
      <c r="P53" s="5"/>
      <c r="Q53" s="26"/>
      <c r="R53" s="5"/>
      <c r="S53" s="5"/>
      <c r="T53" s="5"/>
      <c r="U53" s="5"/>
      <c r="V53" s="26"/>
      <c r="W53" s="5"/>
      <c r="X53" s="5"/>
      <c r="Y53" s="5"/>
      <c r="Z53" s="5"/>
      <c r="AA53" s="26"/>
      <c r="AB53" s="5"/>
      <c r="AC53" s="5"/>
      <c r="AD53" s="5"/>
      <c r="AE53" s="5"/>
      <c r="AF53" s="26"/>
    </row>
    <row r="54" spans="1:32" s="2" customFormat="1" ht="16.5" x14ac:dyDescent="0.3">
      <c r="A54" s="32" t="s">
        <v>11</v>
      </c>
      <c r="B54" s="5"/>
      <c r="C54" s="5"/>
      <c r="D54" s="5"/>
      <c r="E54" s="5"/>
      <c r="F54" s="5"/>
      <c r="G54" s="81"/>
      <c r="H54" s="33"/>
      <c r="I54" s="5"/>
      <c r="J54" s="5"/>
      <c r="K54" s="5"/>
      <c r="L54" s="81"/>
      <c r="M54" s="5"/>
      <c r="N54" s="5"/>
      <c r="O54" s="5"/>
      <c r="P54" s="5"/>
      <c r="Q54" s="81"/>
      <c r="R54" s="33"/>
      <c r="S54" s="5"/>
      <c r="T54" s="5"/>
      <c r="U54" s="5"/>
      <c r="V54" s="81"/>
      <c r="W54" s="33"/>
      <c r="X54" s="5"/>
      <c r="Y54" s="5"/>
      <c r="Z54" s="5"/>
      <c r="AA54" s="81"/>
      <c r="AB54" s="33"/>
      <c r="AC54" s="5"/>
      <c r="AD54" s="5"/>
      <c r="AE54" s="5"/>
      <c r="AF54" s="81"/>
    </row>
    <row r="55" spans="1:32" ht="16.5" x14ac:dyDescent="0.3">
      <c r="A55" s="5"/>
      <c r="B55" s="5"/>
      <c r="C55" s="5"/>
      <c r="D55" s="5"/>
      <c r="E55" s="5"/>
      <c r="F55" s="5"/>
      <c r="G55" s="31" t="e">
        <f>RANK(G54,$G$54:$AF$54,1)</f>
        <v>#N/A</v>
      </c>
      <c r="H55" s="30"/>
      <c r="I55" s="5"/>
      <c r="J55" s="5"/>
      <c r="K55" s="5"/>
      <c r="L55" s="31" t="e">
        <f>RANK(L54,$G$54:$AF$54,1)</f>
        <v>#N/A</v>
      </c>
      <c r="M55" s="5"/>
      <c r="N55" s="5"/>
      <c r="O55" s="5"/>
      <c r="P55" s="5"/>
      <c r="Q55" s="31" t="e">
        <f>RANK(Q54,$G$54:$AF$54,1)</f>
        <v>#N/A</v>
      </c>
      <c r="R55" s="30"/>
      <c r="S55" s="5"/>
      <c r="T55" s="5"/>
      <c r="U55" s="5"/>
      <c r="V55" s="31" t="e">
        <f>RANK(V54,$G$54:$AF$54,1)</f>
        <v>#N/A</v>
      </c>
      <c r="W55" s="30"/>
      <c r="X55" s="5"/>
      <c r="Y55" s="5"/>
      <c r="Z55" s="5"/>
      <c r="AA55" s="31" t="e">
        <f>RANK(AA54,$G$54:$AF$54,1)</f>
        <v>#N/A</v>
      </c>
      <c r="AB55" s="30"/>
      <c r="AC55" s="5"/>
      <c r="AD55" s="5"/>
      <c r="AE55" s="5"/>
      <c r="AF55" s="31" t="e">
        <f>RANK(AF54,$G$54:$AF$54,1)</f>
        <v>#N/A</v>
      </c>
    </row>
    <row r="56" spans="1:32" ht="16.5" x14ac:dyDescent="0.3">
      <c r="A56" s="5"/>
      <c r="B56" s="5"/>
      <c r="C56" s="5"/>
      <c r="D56" s="5"/>
      <c r="E56" s="5"/>
      <c r="F56" s="5"/>
      <c r="G56" s="34"/>
      <c r="H56" s="5"/>
      <c r="I56" s="5"/>
      <c r="J56" s="5"/>
      <c r="K56" s="5"/>
      <c r="L56" s="34"/>
      <c r="M56" s="5"/>
      <c r="N56" s="5"/>
      <c r="O56" s="5"/>
      <c r="P56" s="5"/>
      <c r="Q56" s="34"/>
      <c r="R56" s="5"/>
      <c r="S56" s="5"/>
      <c r="T56" s="5"/>
      <c r="U56" s="5"/>
      <c r="V56" s="34"/>
      <c r="W56" s="5"/>
      <c r="X56" s="5"/>
      <c r="Y56" s="5"/>
      <c r="Z56" s="5"/>
      <c r="AA56" s="34"/>
      <c r="AB56" s="5"/>
      <c r="AC56" s="5"/>
      <c r="AD56" s="5"/>
      <c r="AE56" s="5"/>
      <c r="AF56" s="34"/>
    </row>
    <row r="57" spans="1:32" ht="16.5" x14ac:dyDescent="0.3">
      <c r="A57" s="35" t="s">
        <v>10</v>
      </c>
      <c r="B57" s="5"/>
      <c r="C57" s="5"/>
      <c r="D57" s="5"/>
      <c r="E57" s="5"/>
      <c r="F57" s="5"/>
      <c r="G57" s="82" t="str">
        <f>IF(ISERROR(+G51/G54)," ",+G51/((G54)))</f>
        <v xml:space="preserve"> </v>
      </c>
      <c r="H57" s="36"/>
      <c r="I57" s="5"/>
      <c r="J57" s="5"/>
      <c r="K57" s="5"/>
      <c r="L57" s="82" t="str">
        <f>IF(ISERROR(+L51/L54)," ",+L51/((L54)))</f>
        <v xml:space="preserve"> </v>
      </c>
      <c r="M57" s="36"/>
      <c r="N57" s="5"/>
      <c r="O57" s="5"/>
      <c r="P57" s="5"/>
      <c r="Q57" s="82" t="str">
        <f>IF(ISERROR(+Q51/Q54)," ",+Q51/Q54)</f>
        <v xml:space="preserve"> </v>
      </c>
      <c r="R57" s="36"/>
      <c r="S57" s="5"/>
      <c r="T57" s="5"/>
      <c r="U57" s="5"/>
      <c r="V57" s="82" t="str">
        <f>IF(ISERROR(+V51/V54)," ",+V51/V54)</f>
        <v xml:space="preserve"> </v>
      </c>
      <c r="W57" s="36"/>
      <c r="X57" s="5"/>
      <c r="Y57" s="5"/>
      <c r="Z57" s="5"/>
      <c r="AA57" s="82" t="str">
        <f>IF(ISERROR(+AA51/AA54)," ",+AA51/AA54)</f>
        <v xml:space="preserve"> </v>
      </c>
      <c r="AB57" s="36"/>
      <c r="AC57" s="5"/>
      <c r="AD57" s="5"/>
      <c r="AE57" s="5"/>
      <c r="AF57" s="82" t="str">
        <f>IF(ISERROR(+AF51/AF54)," ",+AF51/AF54)</f>
        <v xml:space="preserve"> </v>
      </c>
    </row>
    <row r="58" spans="1:32" ht="16.5" x14ac:dyDescent="0.3">
      <c r="A58" s="30"/>
      <c r="B58" s="5"/>
      <c r="C58" s="5"/>
      <c r="D58" s="5"/>
      <c r="E58" s="5"/>
      <c r="F58" s="5"/>
      <c r="G58" s="34"/>
      <c r="H58" s="5"/>
      <c r="I58" s="5"/>
      <c r="J58" s="5"/>
      <c r="K58" s="5"/>
      <c r="L58" s="34"/>
      <c r="M58" s="5"/>
      <c r="N58" s="5"/>
      <c r="O58" s="5"/>
      <c r="P58" s="5"/>
      <c r="Q58" s="34"/>
      <c r="R58" s="5"/>
      <c r="S58" s="5"/>
      <c r="T58" s="5"/>
      <c r="U58" s="5"/>
      <c r="V58" s="34"/>
      <c r="W58" s="5"/>
      <c r="X58" s="5"/>
      <c r="Y58" s="5"/>
      <c r="Z58" s="5"/>
      <c r="AA58" s="34"/>
      <c r="AB58" s="5"/>
      <c r="AC58" s="5"/>
      <c r="AD58" s="5"/>
      <c r="AE58" s="5"/>
      <c r="AF58" s="34"/>
    </row>
    <row r="59" spans="1:32" ht="16.5" x14ac:dyDescent="0.3">
      <c r="A59" s="37" t="s">
        <v>3</v>
      </c>
      <c r="B59" s="38"/>
      <c r="C59" s="38"/>
      <c r="D59" s="5"/>
      <c r="E59" s="5"/>
      <c r="F59" s="5"/>
      <c r="G59" s="39" t="str">
        <f>IF(ISERROR(RANK(G57,$G$57:$AF$57,0)),"Ausschluss",RANK(G57,$G$57:$AF$57,0))</f>
        <v>Ausschluss</v>
      </c>
      <c r="H59" s="39"/>
      <c r="I59" s="39"/>
      <c r="J59" s="39"/>
      <c r="K59" s="39"/>
      <c r="L59" s="39" t="str">
        <f t="shared" ref="L59:AF59" si="17">IF(ISERROR(RANK(L57,$G$57:$AF$57,0)),"Ausschluss",RANK(L57,$G$57:$AF$57,0))</f>
        <v>Ausschluss</v>
      </c>
      <c r="M59" s="39"/>
      <c r="N59" s="39"/>
      <c r="O59" s="39"/>
      <c r="P59" s="39"/>
      <c r="Q59" s="39" t="str">
        <f t="shared" si="17"/>
        <v>Ausschluss</v>
      </c>
      <c r="R59" s="39"/>
      <c r="S59" s="39"/>
      <c r="T59" s="39"/>
      <c r="U59" s="39"/>
      <c r="V59" s="39" t="str">
        <f t="shared" si="17"/>
        <v>Ausschluss</v>
      </c>
      <c r="W59" s="39"/>
      <c r="X59" s="39"/>
      <c r="Y59" s="39"/>
      <c r="Z59" s="39"/>
      <c r="AA59" s="39" t="str">
        <f t="shared" si="17"/>
        <v>Ausschluss</v>
      </c>
      <c r="AB59" s="39"/>
      <c r="AC59" s="39"/>
      <c r="AD59" s="39"/>
      <c r="AE59" s="39"/>
      <c r="AF59" s="39" t="str">
        <f t="shared" si="17"/>
        <v>Ausschluss</v>
      </c>
    </row>
    <row r="60" spans="1:32" customFormat="1" x14ac:dyDescent="0.3">
      <c r="A60" s="5"/>
      <c r="B60" s="5"/>
      <c r="C60" s="5"/>
      <c r="D60" s="5"/>
      <c r="E60" s="5"/>
      <c r="F60" s="5"/>
      <c r="G60" s="34"/>
      <c r="H60" s="34"/>
      <c r="I60" s="34"/>
      <c r="J60" s="5"/>
      <c r="K60" s="5"/>
      <c r="L60" s="34"/>
      <c r="M60" s="34"/>
      <c r="N60" s="34"/>
      <c r="O60" s="5"/>
      <c r="P60" s="5"/>
      <c r="Q60" s="34"/>
      <c r="R60" s="5"/>
      <c r="S60" s="5"/>
      <c r="T60" s="5"/>
      <c r="U60" s="5"/>
      <c r="V60" s="34"/>
      <c r="W60" s="34"/>
      <c r="X60" s="34"/>
      <c r="Y60" s="5"/>
      <c r="Z60" s="5"/>
      <c r="AA60" s="34"/>
      <c r="AB60" s="34"/>
      <c r="AC60" s="34"/>
      <c r="AD60" s="5"/>
      <c r="AE60" s="5"/>
      <c r="AF60" s="34"/>
    </row>
    <row r="61" spans="1:32" customFormat="1" x14ac:dyDescent="0.3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</row>
    <row r="62" spans="1:32" ht="16.5" x14ac:dyDescent="0.3">
      <c r="A62" s="57" t="s">
        <v>16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spans="1:32" ht="16.5" x14ac:dyDescent="0.3">
      <c r="A63" s="42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 spans="1:32" ht="16.5" x14ac:dyDescent="0.3">
      <c r="A64" s="20" t="s">
        <v>22</v>
      </c>
      <c r="B64" s="58" t="s">
        <v>6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spans="1:32" ht="16.5" x14ac:dyDescent="0.3">
      <c r="A65" s="20" t="s">
        <v>23</v>
      </c>
      <c r="B65" s="58">
        <v>90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spans="1:32" ht="16.5" x14ac:dyDescent="0.3">
      <c r="A66" s="20" t="s">
        <v>4</v>
      </c>
      <c r="B66" s="58">
        <v>80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spans="1:32" ht="16.5" x14ac:dyDescent="0.3">
      <c r="A67" s="20" t="s">
        <v>5</v>
      </c>
      <c r="B67" s="58">
        <v>70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spans="1:32" ht="16.5" x14ac:dyDescent="0.3">
      <c r="A68" s="20" t="s">
        <v>24</v>
      </c>
      <c r="B68" s="58" t="s">
        <v>25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 spans="1:32" ht="16.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 spans="1:32" ht="16.5" x14ac:dyDescent="0.3">
      <c r="A70" s="148" t="s">
        <v>65</v>
      </c>
      <c r="B70" s="149"/>
      <c r="C70" s="149"/>
      <c r="D70" s="149"/>
      <c r="E70" s="150"/>
      <c r="F70" s="151"/>
      <c r="G70" s="150"/>
      <c r="H70" s="151"/>
      <c r="I70" s="150"/>
      <c r="J70" s="151"/>
      <c r="K70" s="152"/>
      <c r="L70" s="153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 spans="1:32" ht="16.5" x14ac:dyDescent="0.3">
      <c r="A71" s="42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 spans="1:32" ht="16.5" x14ac:dyDescent="0.3">
      <c r="A72" s="57" t="s">
        <v>31</v>
      </c>
      <c r="B72" s="145" t="s">
        <v>41</v>
      </c>
      <c r="C72" s="146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spans="1:32" ht="16.5" x14ac:dyDescent="0.3">
      <c r="A73" s="42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 spans="1:32" ht="16.5" x14ac:dyDescent="0.3">
      <c r="A74" s="42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 spans="1:32" ht="16.5" x14ac:dyDescent="0.3">
      <c r="A75" s="42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 spans="1:32" ht="16.5" x14ac:dyDescent="0.3">
      <c r="A76" s="42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 spans="1:32" ht="16.5" x14ac:dyDescent="0.3">
      <c r="A77" s="42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 spans="1:32" ht="16.5" x14ac:dyDescent="0.3">
      <c r="A78" s="42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 spans="1:32" ht="16.5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 spans="1:32" ht="16.5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 spans="1:32" ht="16.5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 spans="1:32" ht="16.5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 spans="1:32" ht="16.5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 spans="1:32" ht="16.5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 spans="1:32" ht="16.5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 spans="1:32" ht="16.5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 spans="1:32" ht="16.5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 spans="1:32" ht="16.5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 spans="1:32" ht="16.5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 spans="1:32" ht="16.5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 spans="1:32" ht="16.5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 spans="1:32" ht="16.5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 spans="1:32" ht="16.5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 spans="1:32" ht="16.5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 spans="1:32" ht="16.5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 spans="1:32" ht="16.5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 spans="1:32" ht="16.5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 spans="1:32" ht="16.5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 spans="1:32" ht="16.5" x14ac:dyDescent="0.3"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 spans="1:32" ht="16.5" x14ac:dyDescent="0.3"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 spans="1:32" ht="59.25" customHeight="1" x14ac:dyDescent="0.3"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 spans="1:32" ht="16.5" x14ac:dyDescent="0.3"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 spans="1:32" ht="15.75" customHeight="1" x14ac:dyDescent="0.3"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 spans="1:32" ht="16.5" x14ac:dyDescent="0.3"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 spans="1:32" ht="16.5" x14ac:dyDescent="0.3">
      <c r="A105" s="57" t="s">
        <v>17</v>
      </c>
      <c r="B105" s="5"/>
      <c r="C105" s="5"/>
      <c r="D105" s="5"/>
      <c r="E105" s="5"/>
      <c r="F105" s="5"/>
      <c r="G105" s="48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 spans="1:32" ht="18" x14ac:dyDescent="0.35">
      <c r="A106" s="5"/>
      <c r="B106" s="5"/>
      <c r="C106" s="5"/>
      <c r="D106" s="5"/>
      <c r="E106" s="5"/>
      <c r="F106" s="5"/>
      <c r="G106" s="48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18" x14ac:dyDescent="0.35">
      <c r="A107" s="88" t="s">
        <v>61</v>
      </c>
      <c r="B107" s="89"/>
      <c r="C107" s="89"/>
      <c r="D107" s="89"/>
      <c r="E107" s="90"/>
      <c r="F107" s="59"/>
      <c r="G107" s="48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ht="54" customHeight="1" x14ac:dyDescent="0.3">
      <c r="A108" s="94" t="s">
        <v>64</v>
      </c>
      <c r="B108" s="147" t="s">
        <v>15</v>
      </c>
      <c r="C108" s="147"/>
      <c r="D108" s="147"/>
      <c r="E108" s="147"/>
      <c r="F108" s="59"/>
      <c r="G108" s="48"/>
    </row>
    <row r="109" spans="1:32" ht="36.75" customHeight="1" x14ac:dyDescent="0.3">
      <c r="A109" s="95" t="s">
        <v>18</v>
      </c>
      <c r="B109" s="147" t="s">
        <v>59</v>
      </c>
      <c r="C109" s="147"/>
      <c r="D109" s="147"/>
      <c r="E109" s="147"/>
      <c r="F109" s="59"/>
      <c r="G109" s="48"/>
    </row>
    <row r="110" spans="1:32" ht="25.5" customHeight="1" x14ac:dyDescent="0.3">
      <c r="A110" s="95" t="s">
        <v>21</v>
      </c>
      <c r="B110" s="147" t="s">
        <v>60</v>
      </c>
      <c r="C110" s="147"/>
      <c r="D110" s="147"/>
      <c r="E110" s="147"/>
      <c r="F110" s="60"/>
    </row>
    <row r="111" spans="1:32" x14ac:dyDescent="0.25">
      <c r="A111" s="96"/>
      <c r="B111" s="97"/>
      <c r="C111" s="97"/>
      <c r="D111" s="97"/>
      <c r="E111" s="98"/>
      <c r="F111" s="59"/>
    </row>
    <row r="112" spans="1:32" ht="51" customHeight="1" x14ac:dyDescent="0.25">
      <c r="A112" s="99" t="s">
        <v>62</v>
      </c>
      <c r="B112" s="147" t="s">
        <v>15</v>
      </c>
      <c r="C112" s="147"/>
      <c r="D112" s="147"/>
      <c r="E112" s="147"/>
      <c r="F112" s="59"/>
    </row>
    <row r="113" spans="1:6" x14ac:dyDescent="0.25">
      <c r="A113" s="100" t="s">
        <v>13</v>
      </c>
      <c r="B113" s="147" t="s">
        <v>19</v>
      </c>
      <c r="C113" s="147"/>
      <c r="D113" s="147"/>
      <c r="E113" s="147"/>
      <c r="F113" s="59"/>
    </row>
    <row r="114" spans="1:6" ht="16.5" x14ac:dyDescent="0.3">
      <c r="A114" s="100" t="s">
        <v>14</v>
      </c>
      <c r="B114" s="147" t="s">
        <v>20</v>
      </c>
      <c r="C114" s="147"/>
      <c r="D114" s="147"/>
      <c r="E114" s="147"/>
      <c r="F114" s="60"/>
    </row>
    <row r="115" spans="1:6" x14ac:dyDescent="0.25">
      <c r="A115" s="101"/>
      <c r="B115" s="97"/>
      <c r="C115" s="97"/>
      <c r="D115" s="97"/>
      <c r="E115" s="98"/>
      <c r="F115" s="59"/>
    </row>
    <row r="116" spans="1:6" ht="47.25" x14ac:dyDescent="0.25">
      <c r="A116" s="94" t="s">
        <v>63</v>
      </c>
      <c r="B116" s="147" t="s">
        <v>15</v>
      </c>
      <c r="C116" s="147"/>
      <c r="D116" s="147"/>
      <c r="E116" s="147"/>
      <c r="F116" s="59"/>
    </row>
    <row r="117" spans="1:6" x14ac:dyDescent="0.25">
      <c r="A117" s="95" t="s">
        <v>13</v>
      </c>
      <c r="B117" s="147" t="s">
        <v>19</v>
      </c>
      <c r="C117" s="147"/>
      <c r="D117" s="147"/>
      <c r="E117" s="147"/>
      <c r="F117" s="59"/>
    </row>
    <row r="118" spans="1:6" x14ac:dyDescent="0.25">
      <c r="A118" s="95" t="s">
        <v>14</v>
      </c>
      <c r="B118" s="147" t="s">
        <v>20</v>
      </c>
      <c r="C118" s="147"/>
      <c r="D118" s="147"/>
      <c r="E118" s="147"/>
    </row>
  </sheetData>
  <mergeCells count="202">
    <mergeCell ref="B118:E118"/>
    <mergeCell ref="B108:E108"/>
    <mergeCell ref="B109:E109"/>
    <mergeCell ref="B110:E110"/>
    <mergeCell ref="B112:E112"/>
    <mergeCell ref="B113:E113"/>
    <mergeCell ref="B114:E114"/>
    <mergeCell ref="B116:E116"/>
    <mergeCell ref="B117:E117"/>
    <mergeCell ref="W40:Z40"/>
    <mergeCell ref="AB40:AE40"/>
    <mergeCell ref="B72:C72"/>
    <mergeCell ref="H18:J18"/>
    <mergeCell ref="H17:J17"/>
    <mergeCell ref="H16:J16"/>
    <mergeCell ref="C21:E21"/>
    <mergeCell ref="C18:E18"/>
    <mergeCell ref="C17:E17"/>
    <mergeCell ref="C16:E16"/>
    <mergeCell ref="AB17:AD17"/>
    <mergeCell ref="AB19:AD19"/>
    <mergeCell ref="AB20:AD20"/>
    <mergeCell ref="AB21:AD21"/>
    <mergeCell ref="AB28:AD28"/>
    <mergeCell ref="AB29:AD29"/>
    <mergeCell ref="AB48:AD48"/>
    <mergeCell ref="AB47:AE47"/>
    <mergeCell ref="W24:Y24"/>
    <mergeCell ref="W43:AA43"/>
    <mergeCell ref="W44:Y44"/>
    <mergeCell ref="M30:O30"/>
    <mergeCell ref="M31:O31"/>
    <mergeCell ref="M43:Q43"/>
    <mergeCell ref="C7:G7"/>
    <mergeCell ref="H7:L7"/>
    <mergeCell ref="M7:Q7"/>
    <mergeCell ref="R7:V7"/>
    <mergeCell ref="AB23:AF23"/>
    <mergeCell ref="AB24:AD24"/>
    <mergeCell ref="AB25:AD25"/>
    <mergeCell ref="AB26:AD26"/>
    <mergeCell ref="AB27:AD27"/>
    <mergeCell ref="W7:AA7"/>
    <mergeCell ref="C15:G15"/>
    <mergeCell ref="H15:L15"/>
    <mergeCell ref="M15:Q15"/>
    <mergeCell ref="R15:V15"/>
    <mergeCell ref="W15:AA15"/>
    <mergeCell ref="W9:Y9"/>
    <mergeCell ref="W10:Y10"/>
    <mergeCell ref="W13:Y13"/>
    <mergeCell ref="H8:J8"/>
    <mergeCell ref="C13:E13"/>
    <mergeCell ref="M12:O12"/>
    <mergeCell ref="R8:T8"/>
    <mergeCell ref="W8:Y8"/>
    <mergeCell ref="AB7:AF7"/>
    <mergeCell ref="AB8:AD8"/>
    <mergeCell ref="AB9:AD9"/>
    <mergeCell ref="AB10:AD10"/>
    <mergeCell ref="AB11:AD11"/>
    <mergeCell ref="AB12:AD12"/>
    <mergeCell ref="AB13:AD13"/>
    <mergeCell ref="AB15:AF15"/>
    <mergeCell ref="AB45:AE45"/>
    <mergeCell ref="AB46:AE46"/>
    <mergeCell ref="AB18:AD18"/>
    <mergeCell ref="AB16:AD16"/>
    <mergeCell ref="AB44:AD44"/>
    <mergeCell ref="AB43:AF43"/>
    <mergeCell ref="AB30:AD30"/>
    <mergeCell ref="AB31:AD31"/>
    <mergeCell ref="AB34:AD34"/>
    <mergeCell ref="AB33:AF33"/>
    <mergeCell ref="W48:Y48"/>
    <mergeCell ref="R48:T48"/>
    <mergeCell ref="W11:Y11"/>
    <mergeCell ref="W12:Y12"/>
    <mergeCell ref="R16:T16"/>
    <mergeCell ref="W17:Y17"/>
    <mergeCell ref="R18:T18"/>
    <mergeCell ref="W18:Y18"/>
    <mergeCell ref="W16:Y16"/>
    <mergeCell ref="R21:T21"/>
    <mergeCell ref="R17:T17"/>
    <mergeCell ref="R12:T12"/>
    <mergeCell ref="W21:Y21"/>
    <mergeCell ref="W31:Y31"/>
    <mergeCell ref="R44:T44"/>
    <mergeCell ref="W30:Y30"/>
    <mergeCell ref="W33:AA33"/>
    <mergeCell ref="W34:Y34"/>
    <mergeCell ref="W23:AA23"/>
    <mergeCell ref="W25:Y25"/>
    <mergeCell ref="W20:Y20"/>
    <mergeCell ref="W19:Y19"/>
    <mergeCell ref="W26:Y26"/>
    <mergeCell ref="R40:U40"/>
    <mergeCell ref="M46:P46"/>
    <mergeCell ref="M47:P47"/>
    <mergeCell ref="R45:U45"/>
    <mergeCell ref="R46:U46"/>
    <mergeCell ref="R47:U47"/>
    <mergeCell ref="W45:Z45"/>
    <mergeCell ref="W46:Z46"/>
    <mergeCell ref="W47:Z47"/>
    <mergeCell ref="C44:E44"/>
    <mergeCell ref="M44:O44"/>
    <mergeCell ref="M45:P45"/>
    <mergeCell ref="C34:E34"/>
    <mergeCell ref="C45:F45"/>
    <mergeCell ref="H33:L33"/>
    <mergeCell ref="H34:J34"/>
    <mergeCell ref="R30:T30"/>
    <mergeCell ref="R33:V33"/>
    <mergeCell ref="R34:T34"/>
    <mergeCell ref="R43:V43"/>
    <mergeCell ref="R31:T31"/>
    <mergeCell ref="C31:E31"/>
    <mergeCell ref="H31:J31"/>
    <mergeCell ref="C30:F30"/>
    <mergeCell ref="H30:K30"/>
    <mergeCell ref="C40:E40"/>
    <mergeCell ref="H40:J40"/>
    <mergeCell ref="M40:P40"/>
    <mergeCell ref="C25:E25"/>
    <mergeCell ref="H25:J25"/>
    <mergeCell ref="R19:T19"/>
    <mergeCell ref="H21:J21"/>
    <mergeCell ref="C48:E48"/>
    <mergeCell ref="M48:O48"/>
    <mergeCell ref="H46:J46"/>
    <mergeCell ref="H47:J47"/>
    <mergeCell ref="H48:J48"/>
    <mergeCell ref="C46:F46"/>
    <mergeCell ref="C47:F47"/>
    <mergeCell ref="M26:O26"/>
    <mergeCell ref="R26:T26"/>
    <mergeCell ref="H44:J44"/>
    <mergeCell ref="H45:J45"/>
    <mergeCell ref="H43:L43"/>
    <mergeCell ref="M33:Q33"/>
    <mergeCell ref="M34:O34"/>
    <mergeCell ref="C33:G33"/>
    <mergeCell ref="C43:G43"/>
    <mergeCell ref="R25:T25"/>
    <mergeCell ref="R20:T20"/>
    <mergeCell ref="M25:O25"/>
    <mergeCell ref="H29:J29"/>
    <mergeCell ref="C8:E8"/>
    <mergeCell ref="H13:J13"/>
    <mergeCell ref="M13:O13"/>
    <mergeCell ref="C11:E11"/>
    <mergeCell ref="H11:J11"/>
    <mergeCell ref="M11:O11"/>
    <mergeCell ref="M8:O8"/>
    <mergeCell ref="C9:E9"/>
    <mergeCell ref="H9:J9"/>
    <mergeCell ref="M9:O9"/>
    <mergeCell ref="C10:E10"/>
    <mergeCell ref="H10:J10"/>
    <mergeCell ref="M10:O10"/>
    <mergeCell ref="R9:T9"/>
    <mergeCell ref="R10:T10"/>
    <mergeCell ref="R13:T13"/>
    <mergeCell ref="C12:E12"/>
    <mergeCell ref="H12:J12"/>
    <mergeCell ref="R11:T11"/>
    <mergeCell ref="C24:E24"/>
    <mergeCell ref="H24:J24"/>
    <mergeCell ref="M24:O24"/>
    <mergeCell ref="R24:T24"/>
    <mergeCell ref="C23:G23"/>
    <mergeCell ref="H23:L23"/>
    <mergeCell ref="M23:Q23"/>
    <mergeCell ref="R23:V23"/>
    <mergeCell ref="M16:O16"/>
    <mergeCell ref="C19:E19"/>
    <mergeCell ref="H19:J19"/>
    <mergeCell ref="C20:E20"/>
    <mergeCell ref="H20:J20"/>
    <mergeCell ref="M20:O20"/>
    <mergeCell ref="M19:O19"/>
    <mergeCell ref="M21:O21"/>
    <mergeCell ref="M18:O18"/>
    <mergeCell ref="M17:O17"/>
    <mergeCell ref="H26:J26"/>
    <mergeCell ref="C26:E26"/>
    <mergeCell ref="M29:O29"/>
    <mergeCell ref="R29:T29"/>
    <mergeCell ref="W29:Y29"/>
    <mergeCell ref="C27:E27"/>
    <mergeCell ref="H27:J27"/>
    <mergeCell ref="M27:O27"/>
    <mergeCell ref="R27:T27"/>
    <mergeCell ref="W27:Y27"/>
    <mergeCell ref="C28:E28"/>
    <mergeCell ref="H28:J28"/>
    <mergeCell ref="M28:O28"/>
    <mergeCell ref="R28:T28"/>
    <mergeCell ref="W28:Y28"/>
    <mergeCell ref="C29:E29"/>
  </mergeCells>
  <phoneticPr fontId="17" type="noConversion"/>
  <conditionalFormatting sqref="B9:C12">
    <cfRule type="cellIs" dxfId="41" priority="4" stopIfTrue="1" operator="lessThan">
      <formula>4</formula>
    </cfRule>
  </conditionalFormatting>
  <conditionalFormatting sqref="B17:C20">
    <cfRule type="cellIs" dxfId="40" priority="11" stopIfTrue="1" operator="lessThan">
      <formula>4</formula>
    </cfRule>
  </conditionalFormatting>
  <conditionalFormatting sqref="B25:C28">
    <cfRule type="cellIs" dxfId="39" priority="3" stopIfTrue="1" operator="lessThan">
      <formula>4</formula>
    </cfRule>
  </conditionalFormatting>
  <conditionalFormatting sqref="G31 L31 Q31">
    <cfRule type="cellIs" dxfId="38" priority="697" stopIfTrue="1" operator="equal">
      <formula>0</formula>
    </cfRule>
  </conditionalFormatting>
  <conditionalFormatting sqref="G49">
    <cfRule type="cellIs" dxfId="37" priority="694" stopIfTrue="1" operator="equal">
      <formula>0</formula>
    </cfRule>
  </conditionalFormatting>
  <conditionalFormatting sqref="G51 L51">
    <cfRule type="cellIs" dxfId="36" priority="701" stopIfTrue="1" operator="equal">
      <formula>0</formula>
    </cfRule>
  </conditionalFormatting>
  <conditionalFormatting sqref="G55">
    <cfRule type="cellIs" dxfId="35" priority="618" stopIfTrue="1" operator="equal">
      <formula>1</formula>
    </cfRule>
  </conditionalFormatting>
  <conditionalFormatting sqref="G9:H12 L9:M12 C36:C39 H36:H39 G36:G41 L36:L41 Q36:Q41 V36:V41 AA36:AA41 AF36:AF41 C45 G45:H47 L45:M47 Q45:R47 V45:W47 AA45:AB47 AF45:AF47 B46:C47">
    <cfRule type="cellIs" dxfId="34" priority="791" stopIfTrue="1" operator="lessThan">
      <formula>4</formula>
    </cfRule>
  </conditionalFormatting>
  <conditionalFormatting sqref="G17:H20">
    <cfRule type="cellIs" dxfId="33" priority="9" stopIfTrue="1" operator="lessThan">
      <formula>4</formula>
    </cfRule>
  </conditionalFormatting>
  <conditionalFormatting sqref="G25:H28">
    <cfRule type="cellIs" dxfId="32" priority="8" stopIfTrue="1" operator="lessThan">
      <formula>4</formula>
    </cfRule>
  </conditionalFormatting>
  <conditionalFormatting sqref="G52:H52">
    <cfRule type="cellIs" dxfId="31" priority="619" stopIfTrue="1" operator="equal">
      <formula>1</formula>
    </cfRule>
  </conditionalFormatting>
  <conditionalFormatting sqref="G59:AF59">
    <cfRule type="cellIs" dxfId="30" priority="790" stopIfTrue="1" operator="equal">
      <formula>1</formula>
    </cfRule>
  </conditionalFormatting>
  <conditionalFormatting sqref="L49">
    <cfRule type="cellIs" dxfId="29" priority="595" stopIfTrue="1" operator="equal">
      <formula>0</formula>
    </cfRule>
  </conditionalFormatting>
  <conditionalFormatting sqref="L55">
    <cfRule type="cellIs" dxfId="28" priority="538" stopIfTrue="1" operator="equal">
      <formula>1</formula>
    </cfRule>
  </conditionalFormatting>
  <conditionalFormatting sqref="L17:M20 L25:M28">
    <cfRule type="cellIs" dxfId="27" priority="7" stopIfTrue="1" operator="lessThan">
      <formula>4</formula>
    </cfRule>
  </conditionalFormatting>
  <conditionalFormatting sqref="L52:M52">
    <cfRule type="cellIs" dxfId="26" priority="544" stopIfTrue="1" operator="equal">
      <formula>1</formula>
    </cfRule>
  </conditionalFormatting>
  <conditionalFormatting sqref="Q49">
    <cfRule type="cellIs" dxfId="25" priority="594" stopIfTrue="1" operator="equal">
      <formula>0</formula>
    </cfRule>
  </conditionalFormatting>
  <conditionalFormatting sqref="Q51">
    <cfRule type="cellIs" dxfId="24" priority="603" stopIfTrue="1" operator="equal">
      <formula>0</formula>
    </cfRule>
  </conditionalFormatting>
  <conditionalFormatting sqref="Q55">
    <cfRule type="cellIs" dxfId="23" priority="537" stopIfTrue="1" operator="equal">
      <formula>1</formula>
    </cfRule>
  </conditionalFormatting>
  <conditionalFormatting sqref="Q9:R12 V9:W12 Q17:R20 V17:W20 Q25:R28 V25:W28">
    <cfRule type="cellIs" dxfId="22" priority="6" stopIfTrue="1" operator="lessThan">
      <formula>4</formula>
    </cfRule>
  </conditionalFormatting>
  <conditionalFormatting sqref="Q52:R52">
    <cfRule type="cellIs" dxfId="21" priority="530" stopIfTrue="1" operator="equal">
      <formula>1</formula>
    </cfRule>
  </conditionalFormatting>
  <conditionalFormatting sqref="V31">
    <cfRule type="cellIs" dxfId="20" priority="640" stopIfTrue="1" operator="equal">
      <formula>0</formula>
    </cfRule>
  </conditionalFormatting>
  <conditionalFormatting sqref="V49">
    <cfRule type="cellIs" dxfId="19" priority="545" stopIfTrue="1" operator="equal">
      <formula>0</formula>
    </cfRule>
  </conditionalFormatting>
  <conditionalFormatting sqref="V51">
    <cfRule type="cellIs" dxfId="18" priority="602" stopIfTrue="1" operator="equal">
      <formula>0</formula>
    </cfRule>
  </conditionalFormatting>
  <conditionalFormatting sqref="V55">
    <cfRule type="cellIs" dxfId="17" priority="536" stopIfTrue="1" operator="equal">
      <formula>1</formula>
    </cfRule>
  </conditionalFormatting>
  <conditionalFormatting sqref="V52:W52">
    <cfRule type="cellIs" dxfId="16" priority="542" stopIfTrue="1" operator="equal">
      <formula>1</formula>
    </cfRule>
  </conditionalFormatting>
  <conditionalFormatting sqref="AA31">
    <cfRule type="cellIs" dxfId="15" priority="639" stopIfTrue="1" operator="equal">
      <formula>0</formula>
    </cfRule>
  </conditionalFormatting>
  <conditionalFormatting sqref="AA49">
    <cfRule type="cellIs" dxfId="14" priority="592" stopIfTrue="1" operator="equal">
      <formula>0</formula>
    </cfRule>
  </conditionalFormatting>
  <conditionalFormatting sqref="AA51">
    <cfRule type="cellIs" dxfId="13" priority="601" stopIfTrue="1" operator="equal">
      <formula>0</formula>
    </cfRule>
  </conditionalFormatting>
  <conditionalFormatting sqref="AA55">
    <cfRule type="cellIs" dxfId="12" priority="535" stopIfTrue="1" operator="equal">
      <formula>1</formula>
    </cfRule>
  </conditionalFormatting>
  <conditionalFormatting sqref="AA9:AB12 AA17:AB20 AA25:AB28">
    <cfRule type="cellIs" dxfId="11" priority="5" stopIfTrue="1" operator="lessThan">
      <formula>4</formula>
    </cfRule>
  </conditionalFormatting>
  <conditionalFormatting sqref="AA52:AB52">
    <cfRule type="cellIs" dxfId="10" priority="14" stopIfTrue="1" operator="equal">
      <formula>1</formula>
    </cfRule>
  </conditionalFormatting>
  <conditionalFormatting sqref="AF9:AF12">
    <cfRule type="cellIs" dxfId="9" priority="21" stopIfTrue="1" operator="lessThan">
      <formula>4</formula>
    </cfRule>
  </conditionalFormatting>
  <conditionalFormatting sqref="AF17:AF20">
    <cfRule type="cellIs" dxfId="8" priority="19" stopIfTrue="1" operator="lessThan">
      <formula>4</formula>
    </cfRule>
  </conditionalFormatting>
  <conditionalFormatting sqref="AF25:AF28">
    <cfRule type="cellIs" dxfId="7" priority="17" stopIfTrue="1" operator="lessThan">
      <formula>4</formula>
    </cfRule>
  </conditionalFormatting>
  <conditionalFormatting sqref="AF31">
    <cfRule type="cellIs" dxfId="6" priority="26" stopIfTrue="1" operator="equal">
      <formula>0</formula>
    </cfRule>
  </conditionalFormatting>
  <conditionalFormatting sqref="AF49">
    <cfRule type="cellIs" dxfId="5" priority="23" stopIfTrue="1" operator="equal">
      <formula>0</formula>
    </cfRule>
  </conditionalFormatting>
  <conditionalFormatting sqref="AF51">
    <cfRule type="cellIs" dxfId="4" priority="24" stopIfTrue="1" operator="equal">
      <formula>0</formula>
    </cfRule>
  </conditionalFormatting>
  <conditionalFormatting sqref="AF52">
    <cfRule type="cellIs" dxfId="3" priority="12" stopIfTrue="1" operator="equal">
      <formula>1</formula>
    </cfRule>
  </conditionalFormatting>
  <conditionalFormatting sqref="AF55">
    <cfRule type="cellIs" dxfId="2" priority="13" stopIfTrue="1" operator="equal">
      <formula>1</formula>
    </cfRule>
  </conditionalFormatting>
  <conditionalFormatting sqref="E70:F70">
    <cfRule type="cellIs" dxfId="1" priority="2" stopIfTrue="1" operator="equal">
      <formula>1</formula>
    </cfRule>
  </conditionalFormatting>
  <conditionalFormatting sqref="H70:J70">
    <cfRule type="cellIs" dxfId="0" priority="1" stopIfTrue="1" operator="equal">
      <formula>1</formula>
    </cfRule>
  </conditionalFormatting>
  <pageMargins left="0.70866141732283472" right="0.70866141732283472" top="0.78740157480314965" bottom="0.78740157480314965" header="0.31496062992125984" footer="0.31496062992125984"/>
  <pageSetup paperSize="8" scale="43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Matrix (10)</vt:lpstr>
      <vt:lpstr>'Matrix (10)'!Druckbereich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Marco.Koch5@polizei.brandenburg.de</dc:creator>
  <cp:lastModifiedBy>ZDPol Koch, Marco</cp:lastModifiedBy>
  <cp:lastPrinted>2026-07-22T08:25:00Z</cp:lastPrinted>
  <dcterms:created xsi:type="dcterms:W3CDTF">2014-02-27T08:58:08Z</dcterms:created>
  <dcterms:modified xsi:type="dcterms:W3CDTF">2026-08-11T08:52:52Z</dcterms:modified>
</cp:coreProperties>
</file>